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Pc\Documents\BOWLING\AGB-Site-2020_21\ligues\ligue inter\2024-2025\"/>
    </mc:Choice>
  </mc:AlternateContent>
  <xr:revisionPtr revIDLastSave="0" documentId="13_ncr:1_{DEBEEBD0-FA61-4756-95CA-08578991392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oyenne 23-24" sheetId="1" r:id="rId1"/>
    <sheet name="2023-2024" sheetId="12" r:id="rId2"/>
    <sheet name="30.09.2024" sheetId="10" r:id="rId3"/>
    <sheet name="Tours 1-2-3" sheetId="3" r:id="rId4"/>
    <sheet name="Tours 4-5-6-7-8-9" sheetId="5" r:id="rId5"/>
    <sheet name="Tours 10-18" sheetId="6" r:id="rId6"/>
    <sheet name="Tours 19-27" sheetId="8" r:id="rId7"/>
    <sheet name="2023-2024 (3)" sheetId="2" r:id="rId8"/>
  </sheets>
  <externalReferences>
    <externalReference r:id="rId9"/>
  </externalReferences>
  <definedNames>
    <definedName name="Excel_BuiltIn__FilterDatabase_2">#REF!</definedName>
    <definedName name="Excel_BuiltIn__FilterDatabase_27">#REF!</definedName>
    <definedName name="HTML_CodePage" hidden="1">1252</definedName>
    <definedName name="HTML_Control" localSheetId="1" hidden="1">{"'corpo b'!$A$1:$N$63","'corpo A'!$A$1:$N$63","'corpo C'!$A$1:$N$63"}</definedName>
    <definedName name="HTML_Control" localSheetId="7" hidden="1">{"'corpo b'!$A$1:$N$63","'corpo A'!$A$1:$N$63","'corpo C'!$A$1:$N$63"}</definedName>
    <definedName name="HTML_Control" hidden="1">{"'corpo b'!$A$1:$N$63","'corpo A'!$A$1:$N$63","'corpo C'!$A$1:$N$63"}</definedName>
    <definedName name="HTML_Description" hidden="1">""</definedName>
    <definedName name="HTML_Email" hidden="1">""</definedName>
    <definedName name="HTML_Header" hidden="1">""</definedName>
    <definedName name="HTML_LastUpdate" hidden="1">"21.02.01"</definedName>
    <definedName name="HTML_LineAfter" hidden="1">FALSE</definedName>
    <definedName name="HTML_LineBefore" hidden="1">FALSE</definedName>
    <definedName name="HTML_Name" hidden="1">"Zootechnie"</definedName>
    <definedName name="HTML_OBDlg2" hidden="1">TRUE</definedName>
    <definedName name="HTML_OBDlg4" hidden="1">TRUE</definedName>
    <definedName name="HTML_OS" hidden="1">0</definedName>
    <definedName name="HTML_PathFile" hidden="1">"D:\CMUZOO\Daniel\HS\Corpo\MonHTML.htm"</definedName>
    <definedName name="HTML_Title" hidden="1">"COR2001"</definedName>
  </definedNames>
  <calcPr calcId="191029"/>
</workbook>
</file>

<file path=xl/calcChain.xml><?xml version="1.0" encoding="utf-8"?>
<calcChain xmlns="http://schemas.openxmlformats.org/spreadsheetml/2006/main">
  <c r="V66" i="5" l="1"/>
  <c r="W66" i="5" s="1"/>
  <c r="U66" i="5"/>
  <c r="T66" i="5"/>
  <c r="S66" i="5"/>
  <c r="W33" i="5"/>
  <c r="V33" i="5"/>
  <c r="U33" i="5"/>
  <c r="T33" i="5"/>
  <c r="S33" i="5"/>
  <c r="C66" i="5"/>
  <c r="C33" i="5"/>
  <c r="O33" i="5"/>
  <c r="N33" i="5"/>
  <c r="L33" i="5"/>
  <c r="M33" i="5"/>
  <c r="K33" i="5"/>
  <c r="O66" i="5"/>
  <c r="N66" i="5"/>
  <c r="L66" i="5"/>
  <c r="M66" i="5"/>
  <c r="K66" i="5"/>
  <c r="I54" i="12"/>
  <c r="J54" i="12"/>
  <c r="Q11" i="2"/>
  <c r="Q12" i="2"/>
  <c r="Q19" i="2"/>
  <c r="Q20" i="2"/>
  <c r="Q27" i="2"/>
  <c r="Q28" i="2"/>
  <c r="Q35" i="2"/>
  <c r="Q36" i="2"/>
  <c r="Q43" i="2"/>
  <c r="Q44" i="2"/>
  <c r="Q51" i="2"/>
  <c r="Q52" i="2"/>
  <c r="Q56" i="2"/>
  <c r="Q57" i="2"/>
  <c r="Q58" i="2"/>
  <c r="Q59" i="2"/>
  <c r="Q60" i="2"/>
  <c r="Q61" i="2"/>
  <c r="Q62" i="2"/>
  <c r="Q63" i="2"/>
  <c r="O5" i="2"/>
  <c r="Q5" i="2" s="1"/>
  <c r="P5" i="2"/>
  <c r="AG5" i="2" s="1"/>
  <c r="O6" i="2"/>
  <c r="Q6" i="2" s="1"/>
  <c r="P6" i="2"/>
  <c r="AG6" i="2" s="1"/>
  <c r="O7" i="2"/>
  <c r="Q7" i="2" s="1"/>
  <c r="P7" i="2"/>
  <c r="AG7" i="2" s="1"/>
  <c r="O8" i="2"/>
  <c r="AF8" i="2" s="1"/>
  <c r="P8" i="2"/>
  <c r="AG8" i="2" s="1"/>
  <c r="O9" i="2"/>
  <c r="Q9" i="2" s="1"/>
  <c r="P9" i="2"/>
  <c r="O10" i="2"/>
  <c r="Q10" i="2" s="1"/>
  <c r="P10" i="2"/>
  <c r="O11" i="2"/>
  <c r="P11" i="2"/>
  <c r="O12" i="2"/>
  <c r="P12" i="2"/>
  <c r="O13" i="2"/>
  <c r="Q13" i="2" s="1"/>
  <c r="P13" i="2"/>
  <c r="O14" i="2"/>
  <c r="Q14" i="2" s="1"/>
  <c r="P14" i="2"/>
  <c r="AG14" i="2" s="1"/>
  <c r="O15" i="2"/>
  <c r="Q15" i="2" s="1"/>
  <c r="P15" i="2"/>
  <c r="O16" i="2"/>
  <c r="Q16" i="2" s="1"/>
  <c r="P16" i="2"/>
  <c r="O17" i="2"/>
  <c r="Q17" i="2" s="1"/>
  <c r="P17" i="2"/>
  <c r="O18" i="2"/>
  <c r="Q18" i="2" s="1"/>
  <c r="P18" i="2"/>
  <c r="AG18" i="2" s="1"/>
  <c r="O19" i="2"/>
  <c r="P19" i="2"/>
  <c r="O20" i="2"/>
  <c r="P20" i="2"/>
  <c r="O21" i="2"/>
  <c r="Q21" i="2" s="1"/>
  <c r="P21" i="2"/>
  <c r="O22" i="2"/>
  <c r="Q22" i="2" s="1"/>
  <c r="P22" i="2"/>
  <c r="AG22" i="2" s="1"/>
  <c r="O23" i="2"/>
  <c r="Q23" i="2" s="1"/>
  <c r="P23" i="2"/>
  <c r="O24" i="2"/>
  <c r="AF24" i="2" s="1"/>
  <c r="P24" i="2"/>
  <c r="O25" i="2"/>
  <c r="Q25" i="2" s="1"/>
  <c r="P25" i="2"/>
  <c r="O26" i="2"/>
  <c r="Q26" i="2" s="1"/>
  <c r="P26" i="2"/>
  <c r="AG26" i="2" s="1"/>
  <c r="O27" i="2"/>
  <c r="P27" i="2"/>
  <c r="O28" i="2"/>
  <c r="P28" i="2"/>
  <c r="O29" i="2"/>
  <c r="Q29" i="2" s="1"/>
  <c r="P29" i="2"/>
  <c r="O30" i="2"/>
  <c r="Q30" i="2" s="1"/>
  <c r="P30" i="2"/>
  <c r="AG30" i="2" s="1"/>
  <c r="O31" i="2"/>
  <c r="Q31" i="2" s="1"/>
  <c r="P31" i="2"/>
  <c r="O32" i="2"/>
  <c r="Q32" i="2" s="1"/>
  <c r="P32" i="2"/>
  <c r="O33" i="2"/>
  <c r="Q33" i="2" s="1"/>
  <c r="P33" i="2"/>
  <c r="O34" i="2"/>
  <c r="Q34" i="2" s="1"/>
  <c r="P34" i="2"/>
  <c r="O35" i="2"/>
  <c r="P35" i="2"/>
  <c r="O36" i="2"/>
  <c r="AF36" i="2" s="1"/>
  <c r="P36" i="2"/>
  <c r="O37" i="2"/>
  <c r="Q37" i="2" s="1"/>
  <c r="P37" i="2"/>
  <c r="O38" i="2"/>
  <c r="Q38" i="2" s="1"/>
  <c r="P38" i="2"/>
  <c r="AG38" i="2" s="1"/>
  <c r="O39" i="2"/>
  <c r="Q39" i="2" s="1"/>
  <c r="P39" i="2"/>
  <c r="O40" i="2"/>
  <c r="Q40" i="2" s="1"/>
  <c r="P40" i="2"/>
  <c r="O41" i="2"/>
  <c r="Q41" i="2" s="1"/>
  <c r="P41" i="2"/>
  <c r="O42" i="2"/>
  <c r="Q42" i="2" s="1"/>
  <c r="P42" i="2"/>
  <c r="AG42" i="2" s="1"/>
  <c r="O43" i="2"/>
  <c r="P43" i="2"/>
  <c r="O44" i="2"/>
  <c r="P44" i="2"/>
  <c r="O45" i="2"/>
  <c r="Q45" i="2" s="1"/>
  <c r="P45" i="2"/>
  <c r="O46" i="2"/>
  <c r="Q46" i="2" s="1"/>
  <c r="P46" i="2"/>
  <c r="AG46" i="2" s="1"/>
  <c r="O47" i="2"/>
  <c r="Q47" i="2" s="1"/>
  <c r="P47" i="2"/>
  <c r="O48" i="2"/>
  <c r="Q48" i="2" s="1"/>
  <c r="P48" i="2"/>
  <c r="AG48" i="2" s="1"/>
  <c r="O49" i="2"/>
  <c r="Q49" i="2" s="1"/>
  <c r="P49" i="2"/>
  <c r="O50" i="2"/>
  <c r="Q50" i="2" s="1"/>
  <c r="P50" i="2"/>
  <c r="AG50" i="2" s="1"/>
  <c r="O51" i="2"/>
  <c r="P51" i="2"/>
  <c r="O52" i="2"/>
  <c r="AF52" i="2" s="1"/>
  <c r="P52" i="2"/>
  <c r="O53" i="2"/>
  <c r="Q53" i="2" s="1"/>
  <c r="P53" i="2"/>
  <c r="O54" i="2"/>
  <c r="Q54" i="2" s="1"/>
  <c r="P54" i="2"/>
  <c r="P56" i="2"/>
  <c r="P4" i="2"/>
  <c r="AG4" i="2" s="1"/>
  <c r="O4" i="2"/>
  <c r="Q4" i="2" s="1"/>
  <c r="AM66" i="12"/>
  <c r="AL66" i="12"/>
  <c r="AB66" i="12"/>
  <c r="AA66" i="12"/>
  <c r="V66" i="12"/>
  <c r="U66" i="12"/>
  <c r="P66" i="12"/>
  <c r="O66" i="12"/>
  <c r="D66" i="12"/>
  <c r="C66" i="12"/>
  <c r="J63" i="12"/>
  <c r="I63" i="12"/>
  <c r="J62" i="12"/>
  <c r="I62" i="12"/>
  <c r="J61" i="12"/>
  <c r="I61" i="12"/>
  <c r="AF61" i="12" s="1"/>
  <c r="J60" i="12"/>
  <c r="AG60" i="12" s="1"/>
  <c r="I60" i="12"/>
  <c r="AF60" i="12" s="1"/>
  <c r="J59" i="12"/>
  <c r="I59" i="12"/>
  <c r="AF58" i="12" s="1"/>
  <c r="J58" i="12"/>
  <c r="I58" i="12"/>
  <c r="J57" i="12"/>
  <c r="I57" i="12"/>
  <c r="AF57" i="12" s="1"/>
  <c r="J56" i="12"/>
  <c r="I56" i="12"/>
  <c r="J55" i="12"/>
  <c r="I55" i="12"/>
  <c r="J53" i="12"/>
  <c r="AG53" i="12" s="1"/>
  <c r="I53" i="12"/>
  <c r="J52" i="12"/>
  <c r="AG52" i="12" s="1"/>
  <c r="I52" i="12"/>
  <c r="AF52" i="12" s="1"/>
  <c r="J51" i="12"/>
  <c r="I51" i="12"/>
  <c r="AF51" i="12" s="1"/>
  <c r="J50" i="12"/>
  <c r="AG50" i="12" s="1"/>
  <c r="I50" i="12"/>
  <c r="AF50" i="12" s="1"/>
  <c r="J49" i="12"/>
  <c r="AG49" i="12" s="1"/>
  <c r="I49" i="12"/>
  <c r="AF49" i="12" s="1"/>
  <c r="J48" i="12"/>
  <c r="AG48" i="12" s="1"/>
  <c r="I48" i="12"/>
  <c r="AF48" i="12" s="1"/>
  <c r="J47" i="12"/>
  <c r="I47" i="12"/>
  <c r="AF47" i="12" s="1"/>
  <c r="J46" i="12"/>
  <c r="AG46" i="12" s="1"/>
  <c r="I46" i="12"/>
  <c r="AF46" i="12" s="1"/>
  <c r="J45" i="12"/>
  <c r="AG45" i="12" s="1"/>
  <c r="I45" i="12"/>
  <c r="AF45" i="12" s="1"/>
  <c r="J44" i="12"/>
  <c r="AG44" i="12" s="1"/>
  <c r="I44" i="12"/>
  <c r="J43" i="12"/>
  <c r="I43" i="12"/>
  <c r="AF43" i="12" s="1"/>
  <c r="J42" i="12"/>
  <c r="AG42" i="12" s="1"/>
  <c r="I42" i="12"/>
  <c r="AF42" i="12" s="1"/>
  <c r="J41" i="12"/>
  <c r="AG41" i="12" s="1"/>
  <c r="I41" i="12"/>
  <c r="AF41" i="12" s="1"/>
  <c r="J40" i="12"/>
  <c r="AG40" i="12" s="1"/>
  <c r="I40" i="12"/>
  <c r="AF40" i="12" s="1"/>
  <c r="J39" i="12"/>
  <c r="I39" i="12"/>
  <c r="AF39" i="12" s="1"/>
  <c r="J38" i="12"/>
  <c r="AG38" i="12" s="1"/>
  <c r="I38" i="12"/>
  <c r="AF38" i="12" s="1"/>
  <c r="J37" i="12"/>
  <c r="AG37" i="12" s="1"/>
  <c r="I37" i="12"/>
  <c r="AF37" i="12" s="1"/>
  <c r="J36" i="12"/>
  <c r="AG36" i="12" s="1"/>
  <c r="I36" i="12"/>
  <c r="AF36" i="12" s="1"/>
  <c r="J35" i="12"/>
  <c r="I35" i="12"/>
  <c r="AF35" i="12" s="1"/>
  <c r="J34" i="12"/>
  <c r="AG34" i="12" s="1"/>
  <c r="I34" i="12"/>
  <c r="AF34" i="12" s="1"/>
  <c r="J33" i="12"/>
  <c r="AG33" i="12" s="1"/>
  <c r="I33" i="12"/>
  <c r="AF33" i="12" s="1"/>
  <c r="J32" i="12"/>
  <c r="AG32" i="12" s="1"/>
  <c r="I32" i="12"/>
  <c r="J31" i="12"/>
  <c r="I31" i="12"/>
  <c r="AF31" i="12" s="1"/>
  <c r="J30" i="12"/>
  <c r="AG30" i="12" s="1"/>
  <c r="I30" i="12"/>
  <c r="AF30" i="12" s="1"/>
  <c r="J29" i="12"/>
  <c r="AG29" i="12" s="1"/>
  <c r="I29" i="12"/>
  <c r="AF29" i="12" s="1"/>
  <c r="J28" i="12"/>
  <c r="AG28" i="12" s="1"/>
  <c r="I28" i="12"/>
  <c r="J27" i="12"/>
  <c r="I27" i="12"/>
  <c r="AF27" i="12" s="1"/>
  <c r="J26" i="12"/>
  <c r="AG26" i="12" s="1"/>
  <c r="I26" i="12"/>
  <c r="AF26" i="12" s="1"/>
  <c r="J25" i="12"/>
  <c r="AG25" i="12" s="1"/>
  <c r="I25" i="12"/>
  <c r="AF25" i="12" s="1"/>
  <c r="J24" i="12"/>
  <c r="AG24" i="12" s="1"/>
  <c r="I24" i="12"/>
  <c r="J23" i="12"/>
  <c r="I23" i="12"/>
  <c r="AF23" i="12" s="1"/>
  <c r="J22" i="12"/>
  <c r="AG22" i="12" s="1"/>
  <c r="I22" i="12"/>
  <c r="AF22" i="12" s="1"/>
  <c r="J21" i="12"/>
  <c r="AG21" i="12" s="1"/>
  <c r="I21" i="12"/>
  <c r="AF21" i="12" s="1"/>
  <c r="J20" i="12"/>
  <c r="AG20" i="12" s="1"/>
  <c r="I20" i="12"/>
  <c r="AF20" i="12" s="1"/>
  <c r="J19" i="12"/>
  <c r="I19" i="12"/>
  <c r="AF19" i="12" s="1"/>
  <c r="J18" i="12"/>
  <c r="AG18" i="12" s="1"/>
  <c r="I18" i="12"/>
  <c r="AF18" i="12" s="1"/>
  <c r="J17" i="12"/>
  <c r="AG17" i="12" s="1"/>
  <c r="I17" i="12"/>
  <c r="AG16" i="12"/>
  <c r="J16" i="12"/>
  <c r="I16" i="12"/>
  <c r="AF16" i="12" s="1"/>
  <c r="J15" i="12"/>
  <c r="I15" i="12"/>
  <c r="AF15" i="12" s="1"/>
  <c r="J14" i="12"/>
  <c r="AG14" i="12" s="1"/>
  <c r="I14" i="12"/>
  <c r="AF14" i="12" s="1"/>
  <c r="AH14" i="12" s="1"/>
  <c r="J13" i="12"/>
  <c r="AG13" i="12" s="1"/>
  <c r="I13" i="12"/>
  <c r="AF13" i="12" s="1"/>
  <c r="J12" i="12"/>
  <c r="AG12" i="12" s="1"/>
  <c r="I12" i="12"/>
  <c r="J11" i="12"/>
  <c r="I11" i="12"/>
  <c r="AF11" i="12" s="1"/>
  <c r="J10" i="12"/>
  <c r="AG10" i="12" s="1"/>
  <c r="I10" i="12"/>
  <c r="AF10" i="12" s="1"/>
  <c r="J9" i="12"/>
  <c r="AG9" i="12" s="1"/>
  <c r="I9" i="12"/>
  <c r="J8" i="12"/>
  <c r="AG8" i="12" s="1"/>
  <c r="I8" i="12"/>
  <c r="AF8" i="12" s="1"/>
  <c r="J7" i="12"/>
  <c r="I7" i="12"/>
  <c r="AF7" i="12" s="1"/>
  <c r="J6" i="12"/>
  <c r="AG6" i="12" s="1"/>
  <c r="I6" i="12"/>
  <c r="AF6" i="12" s="1"/>
  <c r="J5" i="12"/>
  <c r="AG5" i="12" s="1"/>
  <c r="I5" i="12"/>
  <c r="AF5" i="12" s="1"/>
  <c r="J4" i="12"/>
  <c r="I4" i="12"/>
  <c r="AF4" i="12" s="1"/>
  <c r="AF29" i="2"/>
  <c r="AG34" i="2"/>
  <c r="AF37" i="2"/>
  <c r="AF49" i="2"/>
  <c r="AF53" i="2"/>
  <c r="I55" i="2"/>
  <c r="O55" i="2" s="1"/>
  <c r="Q55" i="2" s="1"/>
  <c r="J55" i="2"/>
  <c r="P55" i="2" s="1"/>
  <c r="AF21" i="2"/>
  <c r="G66" i="5"/>
  <c r="F66" i="5"/>
  <c r="E66" i="5"/>
  <c r="D66" i="5"/>
  <c r="B26" i="1"/>
  <c r="B20" i="1"/>
  <c r="B18" i="1"/>
  <c r="B15" i="1"/>
  <c r="G33" i="5"/>
  <c r="F33" i="5"/>
  <c r="D33" i="5"/>
  <c r="E33" i="5"/>
  <c r="AF9" i="2"/>
  <c r="AF45" i="2"/>
  <c r="I56" i="2"/>
  <c r="O56" i="2" s="1"/>
  <c r="J56" i="2"/>
  <c r="Q24" i="2" l="1"/>
  <c r="Q8" i="2"/>
  <c r="AF6" i="2"/>
  <c r="AC66" i="12"/>
  <c r="K51" i="12"/>
  <c r="K17" i="12"/>
  <c r="K62" i="12"/>
  <c r="AH26" i="12"/>
  <c r="K58" i="12"/>
  <c r="Q66" i="12"/>
  <c r="W66" i="12"/>
  <c r="AG58" i="12"/>
  <c r="AG54" i="12"/>
  <c r="K54" i="12"/>
  <c r="AF54" i="12"/>
  <c r="K35" i="12"/>
  <c r="AH50" i="12"/>
  <c r="AG57" i="12"/>
  <c r="AH57" i="12" s="1"/>
  <c r="AF55" i="12"/>
  <c r="AH30" i="12"/>
  <c r="AG55" i="12"/>
  <c r="K12" i="12"/>
  <c r="K57" i="12"/>
  <c r="AG61" i="12"/>
  <c r="AH61" i="12" s="1"/>
  <c r="K39" i="12"/>
  <c r="K53" i="12"/>
  <c r="AF56" i="12"/>
  <c r="K60" i="12"/>
  <c r="AG56" i="12"/>
  <c r="AF59" i="12"/>
  <c r="AF62" i="12"/>
  <c r="AH62" i="12" s="1"/>
  <c r="K47" i="12"/>
  <c r="K61" i="12"/>
  <c r="AF63" i="12"/>
  <c r="AH63" i="12" s="1"/>
  <c r="AH60" i="12"/>
  <c r="AH16" i="12"/>
  <c r="AH20" i="12"/>
  <c r="AH58" i="12"/>
  <c r="E66" i="12"/>
  <c r="AN66" i="12"/>
  <c r="AH48" i="12"/>
  <c r="AH52" i="12"/>
  <c r="K33" i="12"/>
  <c r="K15" i="12"/>
  <c r="AF17" i="12"/>
  <c r="AH17" i="12" s="1"/>
  <c r="K24" i="12"/>
  <c r="K28" i="12"/>
  <c r="K31" i="12"/>
  <c r="AH34" i="12"/>
  <c r="K5" i="12"/>
  <c r="K16" i="12"/>
  <c r="AH21" i="12"/>
  <c r="K32" i="12"/>
  <c r="K37" i="12"/>
  <c r="K9" i="12"/>
  <c r="K48" i="12"/>
  <c r="AH8" i="12"/>
  <c r="AH13" i="12"/>
  <c r="K23" i="12"/>
  <c r="K25" i="12"/>
  <c r="AH40" i="12"/>
  <c r="AH45" i="12"/>
  <c r="K4" i="12"/>
  <c r="K11" i="12"/>
  <c r="K13" i="12"/>
  <c r="AF28" i="12"/>
  <c r="AH28" i="12" s="1"/>
  <c r="AH33" i="12"/>
  <c r="K36" i="12"/>
  <c r="K43" i="12"/>
  <c r="K45" i="12"/>
  <c r="J66" i="12"/>
  <c r="AF53" i="12"/>
  <c r="AH53" i="12" s="1"/>
  <c r="AH36" i="12"/>
  <c r="AH41" i="12"/>
  <c r="K44" i="12"/>
  <c r="AH46" i="12"/>
  <c r="AH25" i="12"/>
  <c r="K7" i="12"/>
  <c r="K41" i="12"/>
  <c r="K21" i="12"/>
  <c r="AG4" i="12"/>
  <c r="AH4" i="12" s="1"/>
  <c r="AH29" i="12"/>
  <c r="AF9" i="12"/>
  <c r="AH9" i="12" s="1"/>
  <c r="AF12" i="12"/>
  <c r="AH12" i="12" s="1"/>
  <c r="K20" i="12"/>
  <c r="AH22" i="12"/>
  <c r="K27" i="12"/>
  <c r="K29" i="12"/>
  <c r="AF44" i="12"/>
  <c r="AH44" i="12" s="1"/>
  <c r="AH49" i="12"/>
  <c r="K52" i="12"/>
  <c r="K19" i="12"/>
  <c r="AF24" i="12"/>
  <c r="AH24" i="12" s="1"/>
  <c r="AH5" i="12"/>
  <c r="K8" i="12"/>
  <c r="AF32" i="12"/>
  <c r="AH32" i="12" s="1"/>
  <c r="AH37" i="12"/>
  <c r="K40" i="12"/>
  <c r="AH10" i="12"/>
  <c r="AH42" i="12"/>
  <c r="AH18" i="12"/>
  <c r="AH6" i="12"/>
  <c r="AH38" i="12"/>
  <c r="K56" i="12"/>
  <c r="K6" i="12"/>
  <c r="AG7" i="12"/>
  <c r="AH7" i="12" s="1"/>
  <c r="K10" i="12"/>
  <c r="AG11" i="12"/>
  <c r="AH11" i="12" s="1"/>
  <c r="K14" i="12"/>
  <c r="AG15" i="12"/>
  <c r="AH15" i="12" s="1"/>
  <c r="K18" i="12"/>
  <c r="AG19" i="12"/>
  <c r="AH19" i="12" s="1"/>
  <c r="K22" i="12"/>
  <c r="AG23" i="12"/>
  <c r="AH23" i="12" s="1"/>
  <c r="K26" i="12"/>
  <c r="AG27" i="12"/>
  <c r="AH27" i="12" s="1"/>
  <c r="K30" i="12"/>
  <c r="AG31" i="12"/>
  <c r="AH31" i="12" s="1"/>
  <c r="K34" i="12"/>
  <c r="AG35" i="12"/>
  <c r="AH35" i="12" s="1"/>
  <c r="K38" i="12"/>
  <c r="AG39" i="12"/>
  <c r="AH39" i="12" s="1"/>
  <c r="K42" i="12"/>
  <c r="AG43" i="12"/>
  <c r="AH43" i="12" s="1"/>
  <c r="K46" i="12"/>
  <c r="AG47" i="12"/>
  <c r="AH47" i="12" s="1"/>
  <c r="K50" i="12"/>
  <c r="AG51" i="12"/>
  <c r="AH51" i="12" s="1"/>
  <c r="K55" i="12"/>
  <c r="K59" i="12"/>
  <c r="AG59" i="12"/>
  <c r="K63" i="12"/>
  <c r="K49" i="12"/>
  <c r="I66" i="12"/>
  <c r="AF33" i="2"/>
  <c r="K55" i="2"/>
  <c r="AF16" i="2"/>
  <c r="AF48" i="2"/>
  <c r="AH48" i="2" s="1"/>
  <c r="AG54" i="2"/>
  <c r="AG52" i="2"/>
  <c r="AH52" i="2" s="1"/>
  <c r="AG44" i="2"/>
  <c r="AF40" i="2"/>
  <c r="AF51" i="2"/>
  <c r="AF47" i="2"/>
  <c r="AF35" i="2"/>
  <c r="AF15" i="2"/>
  <c r="AF11" i="2"/>
  <c r="AG53" i="2"/>
  <c r="AH53" i="2" s="1"/>
  <c r="AG49" i="2"/>
  <c r="AH49" i="2" s="1"/>
  <c r="AG45" i="2"/>
  <c r="AH45" i="2" s="1"/>
  <c r="AG41" i="2"/>
  <c r="AG37" i="2"/>
  <c r="AH37" i="2" s="1"/>
  <c r="AG29" i="2"/>
  <c r="AH29" i="2" s="1"/>
  <c r="AG25" i="2"/>
  <c r="AG21" i="2"/>
  <c r="AH21" i="2" s="1"/>
  <c r="AG17" i="2"/>
  <c r="AF17" i="2"/>
  <c r="AG47" i="2"/>
  <c r="AG39" i="2"/>
  <c r="AF42" i="2"/>
  <c r="AH42" i="2" s="1"/>
  <c r="AF34" i="2"/>
  <c r="AH34" i="2" s="1"/>
  <c r="AF26" i="2"/>
  <c r="AH26" i="2" s="1"/>
  <c r="AF10" i="2"/>
  <c r="AF13" i="2"/>
  <c r="AG40" i="2"/>
  <c r="AG36" i="2"/>
  <c r="AH36" i="2" s="1"/>
  <c r="AG32" i="2"/>
  <c r="AG28" i="2"/>
  <c r="AG24" i="2"/>
  <c r="AH24" i="2" s="1"/>
  <c r="AG20" i="2"/>
  <c r="AG16" i="2"/>
  <c r="AG12" i="2"/>
  <c r="AG51" i="2"/>
  <c r="AG43" i="2"/>
  <c r="AG35" i="2"/>
  <c r="AG31" i="2"/>
  <c r="AG27" i="2"/>
  <c r="AG23" i="2"/>
  <c r="AG19" i="2"/>
  <c r="AG15" i="2"/>
  <c r="AG11" i="2"/>
  <c r="K56" i="2"/>
  <c r="AG13" i="2"/>
  <c r="AF32" i="2"/>
  <c r="AG33" i="2"/>
  <c r="AF22" i="2"/>
  <c r="AH22" i="2" s="1"/>
  <c r="AH8" i="2"/>
  <c r="AF18" i="2"/>
  <c r="AH18" i="2" s="1"/>
  <c r="AF7" i="2"/>
  <c r="AH7" i="2" s="1"/>
  <c r="AF41" i="2"/>
  <c r="AF44" i="2"/>
  <c r="AF25" i="2"/>
  <c r="AF14" i="2"/>
  <c r="AH14" i="2" s="1"/>
  <c r="AG10" i="2"/>
  <c r="AF28" i="2"/>
  <c r="AF54" i="2"/>
  <c r="AF43" i="2"/>
  <c r="AF20" i="2"/>
  <c r="AG9" i="2"/>
  <c r="AH9" i="2" s="1"/>
  <c r="AF50" i="2"/>
  <c r="AH50" i="2" s="1"/>
  <c r="AF46" i="2"/>
  <c r="AH46" i="2" s="1"/>
  <c r="AF39" i="2"/>
  <c r="AF31" i="2"/>
  <c r="AF27" i="2"/>
  <c r="AF5" i="2"/>
  <c r="AH5" i="2" s="1"/>
  <c r="AF23" i="2"/>
  <c r="AF12" i="2"/>
  <c r="AF38" i="2"/>
  <c r="AH38" i="2" s="1"/>
  <c r="AF30" i="2"/>
  <c r="AH30" i="2" s="1"/>
  <c r="AF19" i="2"/>
  <c r="AF4" i="2"/>
  <c r="AH6" i="2"/>
  <c r="G280" i="8"/>
  <c r="H280" i="8" s="1"/>
  <c r="F280" i="8"/>
  <c r="G249" i="8"/>
  <c r="H249" i="8" s="1"/>
  <c r="F249" i="8"/>
  <c r="G217" i="8"/>
  <c r="F217" i="8"/>
  <c r="G186" i="8"/>
  <c r="F186" i="8"/>
  <c r="AH55" i="12" l="1"/>
  <c r="AH54" i="12"/>
  <c r="K66" i="12"/>
  <c r="AH56" i="12"/>
  <c r="AH59" i="12"/>
  <c r="AF66" i="12"/>
  <c r="AH4" i="2"/>
  <c r="AG66" i="12"/>
  <c r="AH33" i="2"/>
  <c r="AH44" i="2"/>
  <c r="AH16" i="2"/>
  <c r="AH19" i="2"/>
  <c r="AH11" i="2"/>
  <c r="AH12" i="2"/>
  <c r="AH51" i="2"/>
  <c r="AH40" i="2"/>
  <c r="AH27" i="2"/>
  <c r="AH47" i="2"/>
  <c r="AH31" i="2"/>
  <c r="AH54" i="2"/>
  <c r="AH41" i="2"/>
  <c r="AH39" i="2"/>
  <c r="AH28" i="2"/>
  <c r="AH32" i="2"/>
  <c r="AH35" i="2"/>
  <c r="AH17" i="2"/>
  <c r="AH23" i="2"/>
  <c r="AH25" i="2"/>
  <c r="AH10" i="2"/>
  <c r="AH15" i="2"/>
  <c r="AH20" i="2"/>
  <c r="AH43" i="2"/>
  <c r="AH13" i="2"/>
  <c r="H217" i="8"/>
  <c r="H186" i="8"/>
  <c r="AH66" i="12" l="1"/>
  <c r="G223" i="6"/>
  <c r="F223" i="6"/>
  <c r="H223" i="6" l="1"/>
  <c r="G63" i="6"/>
  <c r="F63" i="6"/>
  <c r="V66" i="2"/>
  <c r="AM66" i="2"/>
  <c r="AL66" i="2"/>
  <c r="AB66" i="2"/>
  <c r="AA66" i="2"/>
  <c r="D66" i="2"/>
  <c r="C66" i="2"/>
  <c r="J63" i="2"/>
  <c r="P63" i="2" s="1"/>
  <c r="I63" i="2"/>
  <c r="O63" i="2" s="1"/>
  <c r="J62" i="2"/>
  <c r="P62" i="2" s="1"/>
  <c r="I62" i="2"/>
  <c r="O62" i="2" s="1"/>
  <c r="J61" i="2"/>
  <c r="P61" i="2" s="1"/>
  <c r="I61" i="2"/>
  <c r="O61" i="2" s="1"/>
  <c r="J60" i="2"/>
  <c r="P60" i="2" s="1"/>
  <c r="I60" i="2"/>
  <c r="O60" i="2" s="1"/>
  <c r="J59" i="2"/>
  <c r="P59" i="2" s="1"/>
  <c r="I59" i="2"/>
  <c r="O59" i="2" s="1"/>
  <c r="J58" i="2"/>
  <c r="P58" i="2" s="1"/>
  <c r="I58" i="2"/>
  <c r="O58" i="2" s="1"/>
  <c r="J57" i="2"/>
  <c r="P57" i="2" s="1"/>
  <c r="I57" i="2"/>
  <c r="O57" i="2" s="1"/>
  <c r="AF58" i="2" l="1"/>
  <c r="AF63" i="2"/>
  <c r="AH63" i="2" s="1"/>
  <c r="AG60" i="2"/>
  <c r="AG56" i="2"/>
  <c r="AG57" i="2"/>
  <c r="AG61" i="2"/>
  <c r="AG58" i="2"/>
  <c r="AF61" i="2"/>
  <c r="AF59" i="2"/>
  <c r="AG55" i="2"/>
  <c r="AG59" i="2"/>
  <c r="AF62" i="2"/>
  <c r="AH62" i="2" s="1"/>
  <c r="AF55" i="2"/>
  <c r="AF57" i="2"/>
  <c r="AH57" i="2" s="1"/>
  <c r="AF56" i="2"/>
  <c r="AF60" i="2"/>
  <c r="U66" i="2"/>
  <c r="W66" i="2" s="1"/>
  <c r="E66" i="2"/>
  <c r="K57" i="2"/>
  <c r="AC66" i="2"/>
  <c r="AN66" i="2"/>
  <c r="P66" i="2"/>
  <c r="K63" i="2"/>
  <c r="I66" i="2"/>
  <c r="K61" i="2"/>
  <c r="J66" i="2"/>
  <c r="K59" i="2"/>
  <c r="K60" i="2"/>
  <c r="K58" i="2"/>
  <c r="K62" i="2"/>
  <c r="AH60" i="2" l="1"/>
  <c r="AH58" i="2"/>
  <c r="AF66" i="2"/>
  <c r="AG66" i="2"/>
  <c r="AH55" i="2"/>
  <c r="AH61" i="2"/>
  <c r="AH56" i="2"/>
  <c r="AH59" i="2"/>
  <c r="O66" i="2"/>
  <c r="Q66" i="2" s="1"/>
  <c r="K66" i="2"/>
  <c r="G31" i="6"/>
  <c r="AD33" i="5"/>
  <c r="AE33" i="5" s="1"/>
  <c r="AB33" i="5"/>
  <c r="AC33" i="5"/>
  <c r="AA33" i="5"/>
  <c r="AD66" i="5"/>
  <c r="AE66" i="5" s="1"/>
  <c r="AC66" i="5"/>
  <c r="AB66" i="5"/>
  <c r="AA66" i="5"/>
  <c r="B17" i="1"/>
  <c r="B5" i="1"/>
  <c r="B6" i="1" s="1"/>
  <c r="B7" i="1" s="1"/>
  <c r="B8" i="1" s="1"/>
  <c r="B9" i="1" s="1"/>
  <c r="G155" i="8"/>
  <c r="H155" i="8" s="1"/>
  <c r="F155" i="8"/>
  <c r="G124" i="8"/>
  <c r="F124" i="8"/>
  <c r="G93" i="8"/>
  <c r="F93" i="8"/>
  <c r="G191" i="6"/>
  <c r="F191" i="6"/>
  <c r="G159" i="6"/>
  <c r="F159" i="6"/>
  <c r="G127" i="6"/>
  <c r="F127" i="6"/>
  <c r="G95" i="6"/>
  <c r="F95" i="6"/>
  <c r="AH66" i="2" l="1"/>
  <c r="B10" i="1"/>
  <c r="B11" i="1" s="1"/>
  <c r="B12" i="1" s="1"/>
  <c r="B13" i="1" s="1"/>
  <c r="B14" i="1" s="1"/>
  <c r="B19" i="1"/>
  <c r="B21" i="1" s="1"/>
  <c r="B22" i="1" s="1"/>
  <c r="B23" i="1" s="1"/>
  <c r="B24" i="1" s="1"/>
  <c r="B25" i="1" s="1"/>
  <c r="H93" i="8"/>
  <c r="H124" i="8"/>
  <c r="H63" i="6"/>
  <c r="H127" i="6"/>
  <c r="H191" i="6"/>
  <c r="H95" i="6"/>
  <c r="H159" i="6"/>
  <c r="G62" i="8"/>
  <c r="F62" i="8"/>
  <c r="G31" i="8"/>
  <c r="F31" i="8"/>
  <c r="B27" i="1" l="1"/>
  <c r="H31" i="8"/>
  <c r="H62" i="8"/>
  <c r="B28" i="1" l="1"/>
  <c r="B29" i="1" s="1"/>
  <c r="B30" i="1" s="1"/>
  <c r="F31" i="6"/>
  <c r="H31" i="6" l="1"/>
  <c r="G33" i="1"/>
  <c r="F33" i="1"/>
  <c r="E33" i="1" l="1"/>
</calcChain>
</file>

<file path=xl/sharedStrings.xml><?xml version="1.0" encoding="utf-8"?>
<sst xmlns="http://schemas.openxmlformats.org/spreadsheetml/2006/main" count="904" uniqueCount="77">
  <si>
    <t>Moyenne par soirée</t>
  </si>
  <si>
    <t>Dates</t>
  </si>
  <si>
    <t>Balexert</t>
  </si>
  <si>
    <t>Pos.</t>
  </si>
  <si>
    <t>Nom</t>
  </si>
  <si>
    <t>QA</t>
  </si>
  <si>
    <t>Parties</t>
  </si>
  <si>
    <t>Moy.</t>
  </si>
  <si>
    <t>Chappuis Bernard</t>
  </si>
  <si>
    <t>Corbo Pierre</t>
  </si>
  <si>
    <t>Corminboeuf Pascal</t>
  </si>
  <si>
    <t>Golay Daniel</t>
  </si>
  <si>
    <t>Karrer Jean</t>
  </si>
  <si>
    <t>Manco Daniel</t>
  </si>
  <si>
    <t>Moser Roberto</t>
  </si>
  <si>
    <t>Perito Pascal</t>
  </si>
  <si>
    <t>Ronchi Jacques</t>
  </si>
  <si>
    <t>Terrettaz Janique</t>
  </si>
  <si>
    <t>Moyennes</t>
  </si>
  <si>
    <t>Franco Jonani</t>
  </si>
  <si>
    <t>Seydoux Pascal</t>
  </si>
  <si>
    <t>Cardinaux Pierre-Alain</t>
  </si>
  <si>
    <t>Frei Robert</t>
  </si>
  <si>
    <t>Decarli André</t>
  </si>
  <si>
    <t>Mancuso Angelo</t>
  </si>
  <si>
    <t>Aries Claudia</t>
  </si>
  <si>
    <t>Diaz Lopez José Manuel</t>
  </si>
  <si>
    <t>P1</t>
  </si>
  <si>
    <t>P2</t>
  </si>
  <si>
    <t>P3</t>
  </si>
  <si>
    <t>Total</t>
  </si>
  <si>
    <t>2023-2024</t>
  </si>
  <si>
    <t>Hutzli Christian</t>
  </si>
  <si>
    <t>Roagna Gilles-Eric</t>
  </si>
  <si>
    <t>Pellein Stéphane</t>
  </si>
  <si>
    <t>Gabriel Eric</t>
  </si>
  <si>
    <t>Barbezat Francis</t>
  </si>
  <si>
    <t>Baruh Enis</t>
  </si>
  <si>
    <t>Bull Oliver</t>
  </si>
  <si>
    <t>Meythiaz Claude</t>
  </si>
  <si>
    <t>Match</t>
  </si>
  <si>
    <t>Pasquier Virginie</t>
  </si>
  <si>
    <t>GRASSIN FREDERIC</t>
  </si>
  <si>
    <t>Mermoud Alex</t>
  </si>
  <si>
    <t>Monti Olivier</t>
  </si>
  <si>
    <t>Moyenne ligue Inter 2024-2025</t>
  </si>
  <si>
    <t>2024-2025</t>
  </si>
  <si>
    <t>Moyenne ligue Inter 2024-2025.</t>
  </si>
  <si>
    <t>Dodah Moonesh</t>
  </si>
  <si>
    <t>Rosset Franck</t>
  </si>
  <si>
    <t>Manco Anthony</t>
  </si>
  <si>
    <t>Visalli Giuseppe</t>
  </si>
  <si>
    <t>Carolino Romulo</t>
  </si>
  <si>
    <t>Bravo Mario</t>
  </si>
  <si>
    <t>Morales Serrano Eduardo</t>
  </si>
  <si>
    <t>Da Silva Mario</t>
  </si>
  <si>
    <t>Nicole Roger</t>
  </si>
  <si>
    <t>Menoud François</t>
  </si>
  <si>
    <t>Genillard Ralph-Yves</t>
  </si>
  <si>
    <t>Schmisser Laurent</t>
  </si>
  <si>
    <t>Morand Marie-Noëlle</t>
  </si>
  <si>
    <t>Karrer Luisita</t>
  </si>
  <si>
    <t>Favre Jean-Marie</t>
  </si>
  <si>
    <t>Stutz René</t>
  </si>
  <si>
    <t>Caldi Jean-Marc</t>
  </si>
  <si>
    <t>Grassin Frederic</t>
  </si>
  <si>
    <t>Grassin Frédéric</t>
  </si>
  <si>
    <t>Sauthier Philippe</t>
  </si>
  <si>
    <t>Lapustin Mihail</t>
  </si>
  <si>
    <t>Le 30.09.2024</t>
  </si>
  <si>
    <t>Gomez Domingo</t>
  </si>
  <si>
    <t>Cardinaux Cédric</t>
  </si>
  <si>
    <t>Du 09.09.2024 au 23.09.2024</t>
  </si>
  <si>
    <t>Du 30.09.2024</t>
  </si>
  <si>
    <t>Du 07.10.2024 au 02.12.2024</t>
  </si>
  <si>
    <t>Du 30.09.2024 au 02.12.2024</t>
  </si>
  <si>
    <t>Terrettaz Joey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</si>
</sst>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6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7"/>
      <color rgb="FF000000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27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0" borderId="0" xfId="6" applyFont="1" applyAlignment="1">
      <alignment horizontal="left" vertical="center"/>
    </xf>
    <xf numFmtId="0" fontId="1" fillId="0" borderId="0" xfId="6" applyAlignment="1">
      <alignment horizontal="left" vertical="center"/>
    </xf>
    <xf numFmtId="2" fontId="7" fillId="0" borderId="0" xfId="6" applyNumberFormat="1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14" fontId="10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2" xfId="0" applyBorder="1"/>
    <xf numFmtId="164" fontId="1" fillId="0" borderId="0" xfId="0" applyNumberFormat="1" applyFont="1" applyAlignment="1">
      <alignment horizontal="left" vertical="center"/>
    </xf>
    <xf numFmtId="164" fontId="3" fillId="0" borderId="0" xfId="4" applyNumberFormat="1" applyFont="1" applyAlignment="1">
      <alignment horizontal="center" vertical="center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11" fillId="0" borderId="0" xfId="0" applyNumberFormat="1" applyFont="1"/>
    <xf numFmtId="0" fontId="11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8" fillId="0" borderId="0" xfId="1" applyFill="1" applyAlignment="1">
      <alignment horizontal="left" wrapText="1"/>
    </xf>
    <xf numFmtId="0" fontId="8" fillId="0" borderId="4" xfId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9" fillId="0" borderId="0" xfId="3"/>
    <xf numFmtId="0" fontId="14" fillId="0" borderId="0" xfId="3" applyFont="1"/>
    <xf numFmtId="0" fontId="9" fillId="0" borderId="0" xfId="3" applyAlignment="1">
      <alignment horizontal="center" wrapText="1"/>
    </xf>
    <xf numFmtId="0" fontId="9" fillId="0" borderId="0" xfId="3" applyAlignment="1">
      <alignment horizontal="left" wrapText="1"/>
    </xf>
    <xf numFmtId="164" fontId="9" fillId="0" borderId="0" xfId="3" applyNumberFormat="1" applyAlignment="1">
      <alignment horizontal="center" wrapText="1"/>
    </xf>
    <xf numFmtId="2" fontId="9" fillId="0" borderId="0" xfId="3" applyNumberFormat="1" applyAlignment="1">
      <alignment horizontal="center" wrapText="1"/>
    </xf>
    <xf numFmtId="0" fontId="12" fillId="0" borderId="0" xfId="0" applyFont="1" applyAlignment="1">
      <alignment horizontal="center" wrapText="1"/>
    </xf>
    <xf numFmtId="0" fontId="9" fillId="0" borderId="0" xfId="3" applyAlignment="1">
      <alignment horizontal="center"/>
    </xf>
    <xf numFmtId="2" fontId="9" fillId="0" borderId="0" xfId="3" applyNumberFormat="1" applyAlignment="1">
      <alignment horizontal="center"/>
    </xf>
    <xf numFmtId="0" fontId="9" fillId="0" borderId="4" xfId="3" applyBorder="1" applyAlignment="1">
      <alignment horizontal="center"/>
    </xf>
    <xf numFmtId="2" fontId="9" fillId="0" borderId="4" xfId="3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6" fillId="0" borderId="0" xfId="3" applyFont="1"/>
    <xf numFmtId="0" fontId="12" fillId="0" borderId="4" xfId="0" applyFont="1" applyBorder="1" applyAlignment="1">
      <alignment horizontal="center" wrapText="1"/>
    </xf>
    <xf numFmtId="164" fontId="12" fillId="0" borderId="4" xfId="0" applyNumberFormat="1" applyFont="1" applyBorder="1" applyAlignment="1">
      <alignment horizontal="center" wrapText="1"/>
    </xf>
    <xf numFmtId="0" fontId="15" fillId="0" borderId="0" xfId="3" applyFont="1"/>
    <xf numFmtId="0" fontId="0" fillId="0" borderId="0" xfId="3" applyFont="1" applyAlignment="1">
      <alignment horizontal="center"/>
    </xf>
    <xf numFmtId="164" fontId="9" fillId="0" borderId="0" xfId="3" applyNumberFormat="1" applyAlignment="1">
      <alignment horizontal="center"/>
    </xf>
    <xf numFmtId="166" fontId="9" fillId="0" borderId="0" xfId="3" applyNumberFormat="1" applyAlignment="1">
      <alignment horizontal="center"/>
    </xf>
    <xf numFmtId="166" fontId="9" fillId="0" borderId="0" xfId="3" applyNumberFormat="1"/>
    <xf numFmtId="164" fontId="0" fillId="2" borderId="6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5" fillId="2" borderId="3" xfId="5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5" fillId="4" borderId="3" xfId="5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1" applyFill="1" applyBorder="1" applyAlignment="1">
      <alignment horizontal="left" vertical="center" wrapText="1"/>
    </xf>
    <xf numFmtId="164" fontId="12" fillId="0" borderId="0" xfId="0" applyNumberFormat="1" applyFont="1" applyAlignment="1">
      <alignment horizontal="center" wrapText="1"/>
    </xf>
    <xf numFmtId="0" fontId="15" fillId="0" borderId="0" xfId="3" applyFont="1" applyAlignment="1">
      <alignment horizontal="center" wrapText="1"/>
    </xf>
    <xf numFmtId="0" fontId="15" fillId="0" borderId="0" xfId="3" applyFont="1" applyAlignment="1">
      <alignment horizontal="left" wrapText="1"/>
    </xf>
    <xf numFmtId="0" fontId="9" fillId="0" borderId="0" xfId="3" applyAlignment="1">
      <alignment horizontal="center" vertical="center" wrapText="1"/>
    </xf>
    <xf numFmtId="164" fontId="9" fillId="0" borderId="0" xfId="3" applyNumberFormat="1" applyAlignment="1">
      <alignment horizontal="center" vertical="center" wrapText="1"/>
    </xf>
    <xf numFmtId="0" fontId="9" fillId="0" borderId="0" xfId="3" applyAlignment="1">
      <alignment horizontal="center" vertical="center"/>
    </xf>
    <xf numFmtId="164" fontId="9" fillId="0" borderId="0" xfId="3" applyNumberForma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21" fillId="5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center"/>
    </xf>
    <xf numFmtId="2" fontId="13" fillId="5" borderId="3" xfId="0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8" fillId="6" borderId="4" xfId="1" applyFill="1" applyBorder="1" applyAlignment="1">
      <alignment horizontal="left" vertical="center" wrapText="1"/>
    </xf>
    <xf numFmtId="0" fontId="8" fillId="0" borderId="4" xfId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9" fillId="6" borderId="11" xfId="3" applyFill="1" applyBorder="1" applyAlignment="1">
      <alignment horizontal="center" vertical="center"/>
    </xf>
    <xf numFmtId="2" fontId="9" fillId="6" borderId="11" xfId="3" applyNumberFormat="1" applyFill="1" applyBorder="1" applyAlignment="1">
      <alignment horizontal="center" vertical="center"/>
    </xf>
    <xf numFmtId="0" fontId="9" fillId="0" borderId="11" xfId="3" applyBorder="1" applyAlignment="1">
      <alignment horizontal="center" vertical="center"/>
    </xf>
    <xf numFmtId="2" fontId="9" fillId="0" borderId="11" xfId="3" applyNumberForma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17" fillId="0" borderId="0" xfId="2" applyFont="1" applyAlignment="1" applyProtection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2" applyFont="1" applyAlignment="1" applyProtection="1">
      <alignment horizontal="left" vertical="center"/>
    </xf>
    <xf numFmtId="0" fontId="17" fillId="0" borderId="0" xfId="2" applyFont="1" applyBorder="1" applyAlignment="1" applyProtection="1">
      <alignment horizontal="left"/>
    </xf>
    <xf numFmtId="0" fontId="18" fillId="0" borderId="0" xfId="3" applyFont="1" applyAlignment="1">
      <alignment horizontal="center"/>
    </xf>
    <xf numFmtId="14" fontId="18" fillId="0" borderId="0" xfId="3" applyNumberFormat="1" applyFont="1" applyAlignment="1">
      <alignment horizontal="center"/>
    </xf>
    <xf numFmtId="14" fontId="22" fillId="0" borderId="0" xfId="3" applyNumberFormat="1" applyFont="1" applyAlignment="1">
      <alignment horizontal="center"/>
    </xf>
    <xf numFmtId="0" fontId="22" fillId="0" borderId="0" xfId="3" applyFont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9" fillId="0" borderId="0" xfId="3" applyNumberFormat="1" applyFill="1" applyAlignment="1">
      <alignment horizontal="center"/>
    </xf>
    <xf numFmtId="2" fontId="9" fillId="0" borderId="0" xfId="3" applyNumberFormat="1" applyFill="1" applyAlignment="1">
      <alignment horizontal="center"/>
    </xf>
    <xf numFmtId="0" fontId="12" fillId="0" borderId="4" xfId="0" applyFont="1" applyFill="1" applyBorder="1" applyAlignment="1">
      <alignment horizontal="center" wrapText="1"/>
    </xf>
    <xf numFmtId="164" fontId="12" fillId="0" borderId="4" xfId="0" applyNumberFormat="1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8">
    <cellStyle name="Lien hypertexte" xfId="1" builtinId="8"/>
    <cellStyle name="Lien hypertexte 2" xfId="2" xr:uid="{00000000-0005-0000-0000-000001000000}"/>
    <cellStyle name="Normal" xfId="0" builtinId="0"/>
    <cellStyle name="Normal 11" xfId="3" xr:uid="{00000000-0005-0000-0000-000003000000}"/>
    <cellStyle name="Normal 2" xfId="7" xr:uid="{27ACC10D-CB4A-40D6-9181-440F28F2404C}"/>
    <cellStyle name="Normal_hommes 07" xfId="4" xr:uid="{00000000-0005-0000-0000-000004000000}"/>
    <cellStyle name="Normal_resultats inter 2006-07site" xfId="5" xr:uid="{00000000-0005-0000-0000-000005000000}"/>
    <cellStyle name="Normal_resultats inter 2006-07site 2" xfId="6" xr:uid="{00000000-0005-0000-0000-000006000000}"/>
  </cellStyles>
  <dxfs count="12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/>
        <vertAlign val="baseline"/>
        <sz val="10"/>
        <color theme="1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outline="0">
        <right style="medium">
          <color rgb="FFC0C0C0"/>
        </right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/>
        <vertAlign val="baseline"/>
        <sz val="10"/>
        <color theme="1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/>
        <vertAlign val="baseline"/>
        <sz val="10"/>
        <color theme="1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outline="0">
        <right style="medium">
          <color rgb="FFC0C0C0"/>
        </right>
      </border>
    </dxf>
    <dxf>
      <fill>
        <patternFill patternType="none">
          <fgColor rgb="FF000000"/>
          <bgColor auto="1"/>
        </patternFill>
      </fill>
      <alignment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/>
        <vertAlign val="baseline"/>
        <sz val="10"/>
        <color theme="1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AF1-45C5-B9AF-FC59CF907D54}"/>
              </c:ext>
            </c:extLst>
          </c:dPt>
          <c:val>
            <c:numRef>
              <c:f>'moyenne 23-24'!$D$4:$D$32</c:f>
              <c:numCache>
                <c:formatCode>0.000</c:formatCode>
                <c:ptCount val="29"/>
                <c:pt idx="0">
                  <c:v>170.91</c:v>
                </c:pt>
                <c:pt idx="1">
                  <c:v>167.43</c:v>
                </c:pt>
                <c:pt idx="2">
                  <c:v>170.17</c:v>
                </c:pt>
                <c:pt idx="3">
                  <c:v>165.64</c:v>
                </c:pt>
                <c:pt idx="4">
                  <c:v>171.79</c:v>
                </c:pt>
                <c:pt idx="5">
                  <c:v>170.99</c:v>
                </c:pt>
                <c:pt idx="6">
                  <c:v>168.38</c:v>
                </c:pt>
                <c:pt idx="7" formatCode="General">
                  <c:v>176.54</c:v>
                </c:pt>
                <c:pt idx="8" formatCode="General">
                  <c:v>173.11</c:v>
                </c:pt>
                <c:pt idx="9" formatCode="General">
                  <c:v>176.91</c:v>
                </c:pt>
                <c:pt idx="10" formatCode="General">
                  <c:v>181.7</c:v>
                </c:pt>
                <c:pt idx="11">
                  <c:v>178.79</c:v>
                </c:pt>
                <c:pt idx="12">
                  <c:v>174.49382716049382</c:v>
                </c:pt>
                <c:pt idx="13" formatCode="General">
                  <c:v>171.8</c:v>
                </c:pt>
                <c:pt idx="14">
                  <c:v>176.02</c:v>
                </c:pt>
                <c:pt idx="15">
                  <c:v>176.83</c:v>
                </c:pt>
                <c:pt idx="16">
                  <c:v>187.16</c:v>
                </c:pt>
                <c:pt idx="17">
                  <c:v>179.58</c:v>
                </c:pt>
                <c:pt idx="18">
                  <c:v>175.21</c:v>
                </c:pt>
                <c:pt idx="19">
                  <c:v>176.28</c:v>
                </c:pt>
                <c:pt idx="20">
                  <c:v>176.17</c:v>
                </c:pt>
                <c:pt idx="21">
                  <c:v>176.35</c:v>
                </c:pt>
                <c:pt idx="22">
                  <c:v>180.97530864197532</c:v>
                </c:pt>
                <c:pt idx="23">
                  <c:v>174.4</c:v>
                </c:pt>
                <c:pt idx="24">
                  <c:v>177.77699999999999</c:v>
                </c:pt>
                <c:pt idx="25">
                  <c:v>178.9</c:v>
                </c:pt>
                <c:pt idx="26">
                  <c:v>176.11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1-45C5-B9AF-FC59CF907D54}"/>
            </c:ext>
          </c:extLst>
        </c:ser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'moyenne 23-24'!$E$4:$E$32</c:f>
              <c:numCache>
                <c:formatCode>0.000</c:formatCode>
                <c:ptCount val="29"/>
                <c:pt idx="0">
                  <c:v>166.49</c:v>
                </c:pt>
                <c:pt idx="1">
                  <c:v>174.02</c:v>
                </c:pt>
                <c:pt idx="2">
                  <c:v>173.03</c:v>
                </c:pt>
                <c:pt idx="3">
                  <c:v>173.22</c:v>
                </c:pt>
                <c:pt idx="4">
                  <c:v>169.77</c:v>
                </c:pt>
                <c:pt idx="5">
                  <c:v>173.11099999999999</c:v>
                </c:pt>
                <c:pt idx="6">
                  <c:v>170.96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1-45C5-B9AF-FC59CF907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355272"/>
        <c:axId val="1"/>
      </c:barChart>
      <c:catAx>
        <c:axId val="593355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1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3355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86107290233833E-2"/>
          <c:y val="4.8611111111111112E-2"/>
          <c:w val="0.78541953232462169"/>
          <c:h val="0.795138888888888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'moyenne 23-24'!$D$3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2C8-48E2-9502-1728D4832C8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C8-48E2-9502-1728D4832C8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2C8-48E2-9502-1728D4832C8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C8-48E2-9502-1728D4832C8F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2C8-48E2-9502-1728D4832C8F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C8-48E2-9502-1728D4832C8F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C8-48E2-9502-1728D4832C8F}"/>
              </c:ext>
            </c:extLst>
          </c:dPt>
          <c:val>
            <c:numRef>
              <c:f>'moyenne 23-24'!$D$4:$D$33</c:f>
              <c:numCache>
                <c:formatCode>0.000</c:formatCode>
                <c:ptCount val="30"/>
                <c:pt idx="0">
                  <c:v>170.91</c:v>
                </c:pt>
                <c:pt idx="1">
                  <c:v>167.43</c:v>
                </c:pt>
                <c:pt idx="2">
                  <c:v>170.17</c:v>
                </c:pt>
                <c:pt idx="3">
                  <c:v>165.64</c:v>
                </c:pt>
                <c:pt idx="4">
                  <c:v>171.79</c:v>
                </c:pt>
                <c:pt idx="5">
                  <c:v>170.99</c:v>
                </c:pt>
                <c:pt idx="6">
                  <c:v>168.38</c:v>
                </c:pt>
                <c:pt idx="7" formatCode="General">
                  <c:v>176.54</c:v>
                </c:pt>
                <c:pt idx="8" formatCode="General">
                  <c:v>173.11</c:v>
                </c:pt>
                <c:pt idx="9" formatCode="General">
                  <c:v>176.91</c:v>
                </c:pt>
                <c:pt idx="10" formatCode="General">
                  <c:v>181.7</c:v>
                </c:pt>
                <c:pt idx="11">
                  <c:v>178.79</c:v>
                </c:pt>
                <c:pt idx="12">
                  <c:v>174.49382716049382</c:v>
                </c:pt>
                <c:pt idx="13" formatCode="General">
                  <c:v>171.8</c:v>
                </c:pt>
                <c:pt idx="14">
                  <c:v>176.02</c:v>
                </c:pt>
                <c:pt idx="15">
                  <c:v>176.83</c:v>
                </c:pt>
                <c:pt idx="16">
                  <c:v>187.16</c:v>
                </c:pt>
                <c:pt idx="17">
                  <c:v>179.58</c:v>
                </c:pt>
                <c:pt idx="18">
                  <c:v>175.21</c:v>
                </c:pt>
                <c:pt idx="19">
                  <c:v>176.28</c:v>
                </c:pt>
                <c:pt idx="20">
                  <c:v>176.17</c:v>
                </c:pt>
                <c:pt idx="21">
                  <c:v>176.35</c:v>
                </c:pt>
                <c:pt idx="22">
                  <c:v>180.97530864197532</c:v>
                </c:pt>
                <c:pt idx="23">
                  <c:v>174.4</c:v>
                </c:pt>
                <c:pt idx="24">
                  <c:v>177.77699999999999</c:v>
                </c:pt>
                <c:pt idx="25">
                  <c:v>178.9</c:v>
                </c:pt>
                <c:pt idx="26">
                  <c:v>176.11</c:v>
                </c:pt>
                <c:pt idx="29">
                  <c:v>169.1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C8-48E2-9502-1728D4832C8F}"/>
            </c:ext>
          </c:extLst>
        </c:ser>
        <c:ser>
          <c:idx val="2"/>
          <c:order val="1"/>
          <c:tx>
            <c:strRef>
              <c:f>'moyenne 23-24'!$E$3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3-4667-94E4-F159EDC0EE9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2C8-48E2-9502-1728D4832C8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C8-48E2-9502-1728D4832C8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2C8-48E2-9502-1728D4832C8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C8-48E2-9502-1728D4832C8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2C8-48E2-9502-1728D4832C8F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CE3-4667-94E4-F159EDC0EE95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C8-48E2-9502-1728D4832C8F}"/>
              </c:ext>
            </c:extLst>
          </c:dPt>
          <c:val>
            <c:numRef>
              <c:f>'moyenne 23-24'!$E$4:$E$33</c:f>
              <c:numCache>
                <c:formatCode>0.000</c:formatCode>
                <c:ptCount val="30"/>
                <c:pt idx="0">
                  <c:v>166.49</c:v>
                </c:pt>
                <c:pt idx="1">
                  <c:v>174.02</c:v>
                </c:pt>
                <c:pt idx="2">
                  <c:v>173.03</c:v>
                </c:pt>
                <c:pt idx="3">
                  <c:v>173.22</c:v>
                </c:pt>
                <c:pt idx="4">
                  <c:v>169.77</c:v>
                </c:pt>
                <c:pt idx="5">
                  <c:v>173.11099999999999</c:v>
                </c:pt>
                <c:pt idx="6">
                  <c:v>170.96</c:v>
                </c:pt>
                <c:pt idx="29">
                  <c:v>171.5144285714286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C8-48E2-9502-1728D4832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356256"/>
        <c:axId val="1"/>
      </c:barChart>
      <c:catAx>
        <c:axId val="5933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3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0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93356256"/>
        <c:crosses val="autoZero"/>
        <c:crossBetween val="between"/>
        <c:majorUnit val="5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757966980399804"/>
          <c:y val="0.47344159347287129"/>
          <c:w val="0.10316368638239337"/>
          <c:h val="0.10392609699769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9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6BA-44A8-929E-8934151EB70F}"/>
              </c:ext>
            </c:extLst>
          </c:dPt>
          <c:val>
            <c:numRef>
              <c:f>'[1]vs 10-11'!$F$4:$F$27</c:f>
              <c:numCache>
                <c:formatCode>General</c:formatCode>
                <c:ptCount val="24"/>
                <c:pt idx="0">
                  <c:v>178.47499999999999</c:v>
                </c:pt>
                <c:pt idx="1">
                  <c:v>181.625</c:v>
                </c:pt>
                <c:pt idx="2">
                  <c:v>178.67500000000001</c:v>
                </c:pt>
                <c:pt idx="3">
                  <c:v>177.85833333333332</c:v>
                </c:pt>
                <c:pt idx="4">
                  <c:v>178.45</c:v>
                </c:pt>
                <c:pt idx="5">
                  <c:v>177.28333333333333</c:v>
                </c:pt>
                <c:pt idx="6">
                  <c:v>179.75</c:v>
                </c:pt>
                <c:pt idx="7">
                  <c:v>183.25833333333333</c:v>
                </c:pt>
                <c:pt idx="8">
                  <c:v>182.78333333333333</c:v>
                </c:pt>
                <c:pt idx="9">
                  <c:v>178.74166666666667</c:v>
                </c:pt>
                <c:pt idx="10">
                  <c:v>179.4</c:v>
                </c:pt>
                <c:pt idx="11">
                  <c:v>186.00833333333333</c:v>
                </c:pt>
                <c:pt idx="12">
                  <c:v>179.79166666666666</c:v>
                </c:pt>
                <c:pt idx="13">
                  <c:v>189.7</c:v>
                </c:pt>
                <c:pt idx="14">
                  <c:v>187.41666666666666</c:v>
                </c:pt>
                <c:pt idx="15">
                  <c:v>181.79166666666666</c:v>
                </c:pt>
                <c:pt idx="16">
                  <c:v>188.38333333333333</c:v>
                </c:pt>
                <c:pt idx="17">
                  <c:v>182.58333333333334</c:v>
                </c:pt>
                <c:pt idx="18">
                  <c:v>188.52500000000001</c:v>
                </c:pt>
                <c:pt idx="19">
                  <c:v>181.27500000000001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A-44A8-929E-8934151EB70F}"/>
            </c:ext>
          </c:extLst>
        </c:ser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'[1]vs 10-11'!$G$4:$G$27</c:f>
              <c:numCache>
                <c:formatCode>General</c:formatCode>
                <c:ptCount val="24"/>
                <c:pt idx="0">
                  <c:v>171</c:v>
                </c:pt>
                <c:pt idx="1">
                  <c:v>170.57575757575756</c:v>
                </c:pt>
                <c:pt idx="2">
                  <c:v>173.25757575757575</c:v>
                </c:pt>
                <c:pt idx="3">
                  <c:v>173.40909090909091</c:v>
                </c:pt>
                <c:pt idx="4">
                  <c:v>168.81060606060606</c:v>
                </c:pt>
                <c:pt idx="5">
                  <c:v>170.87121212121212</c:v>
                </c:pt>
                <c:pt idx="6">
                  <c:v>181.30303030303031</c:v>
                </c:pt>
                <c:pt idx="7">
                  <c:v>174.15151515151516</c:v>
                </c:pt>
                <c:pt idx="8">
                  <c:v>174.09848484848484</c:v>
                </c:pt>
                <c:pt idx="9">
                  <c:v>175.49242424242425</c:v>
                </c:pt>
                <c:pt idx="10">
                  <c:v>176.12121212121212</c:v>
                </c:pt>
                <c:pt idx="11">
                  <c:v>172.78787878787878</c:v>
                </c:pt>
                <c:pt idx="12">
                  <c:v>183.90909090909091</c:v>
                </c:pt>
                <c:pt idx="13">
                  <c:v>181.90909090909091</c:v>
                </c:pt>
                <c:pt idx="14">
                  <c:v>174.88636363636363</c:v>
                </c:pt>
                <c:pt idx="15">
                  <c:v>172.63636363636363</c:v>
                </c:pt>
                <c:pt idx="16">
                  <c:v>179.21212121212122</c:v>
                </c:pt>
                <c:pt idx="17">
                  <c:v>179.06060606060606</c:v>
                </c:pt>
                <c:pt idx="18">
                  <c:v>177.68181818181819</c:v>
                </c:pt>
                <c:pt idx="19">
                  <c:v>180.17424242424244</c:v>
                </c:pt>
                <c:pt idx="20">
                  <c:v>163.21969696969697</c:v>
                </c:pt>
                <c:pt idx="21">
                  <c:v>173.31060606060606</c:v>
                </c:pt>
                <c:pt idx="22">
                  <c:v>171.43939393939394</c:v>
                </c:pt>
                <c:pt idx="23">
                  <c:v>175.36363636363637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A-44A8-929E-8934151E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175312"/>
        <c:axId val="1"/>
      </c:barChart>
      <c:catAx>
        <c:axId val="595175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1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517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51180555555555562" footer="0.51180555555555562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6</xdr:col>
      <xdr:colOff>838200</xdr:colOff>
      <xdr:row>33</xdr:row>
      <xdr:rowOff>0</xdr:rowOff>
    </xdr:to>
    <xdr:graphicFrame macro="">
      <xdr:nvGraphicFramePr>
        <xdr:cNvPr id="1093" name="Chart 1">
          <a:extLst>
            <a:ext uri="{FF2B5EF4-FFF2-40B4-BE49-F238E27FC236}">
              <a16:creationId xmlns:a16="http://schemas.microsoft.com/office/drawing/2014/main" id="{993C8522-841D-7CCB-A5D8-8FB77DB53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34</xdr:row>
      <xdr:rowOff>142875</xdr:rowOff>
    </xdr:from>
    <xdr:to>
      <xdr:col>7</xdr:col>
      <xdr:colOff>733425</xdr:colOff>
      <xdr:row>60</xdr:row>
      <xdr:rowOff>57150</xdr:rowOff>
    </xdr:to>
    <xdr:graphicFrame macro="">
      <xdr:nvGraphicFramePr>
        <xdr:cNvPr id="1094" name="Graphique 2">
          <a:extLst>
            <a:ext uri="{FF2B5EF4-FFF2-40B4-BE49-F238E27FC236}">
              <a16:creationId xmlns:a16="http://schemas.microsoft.com/office/drawing/2014/main" id="{E6F742D9-03F3-C77A-D877-718EDD3C7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6</xdr:col>
      <xdr:colOff>838200</xdr:colOff>
      <xdr:row>33</xdr:row>
      <xdr:rowOff>0</xdr:rowOff>
    </xdr:to>
    <xdr:graphicFrame macro="">
      <xdr:nvGraphicFramePr>
        <xdr:cNvPr id="1095" name="Chart 1">
          <a:extLst>
            <a:ext uri="{FF2B5EF4-FFF2-40B4-BE49-F238E27FC236}">
              <a16:creationId xmlns:a16="http://schemas.microsoft.com/office/drawing/2014/main" id="{895D22C1-319C-7D9C-FD88-889F96DCC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262890</xdr:colOff>
      <xdr:row>34</xdr:row>
      <xdr:rowOff>137160</xdr:rowOff>
    </xdr:from>
    <xdr:to>
      <xdr:col>6</xdr:col>
      <xdr:colOff>217170</xdr:colOff>
      <xdr:row>36</xdr:row>
      <xdr:rowOff>110848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3D8CB25-72E0-6D42-21ED-96330D0528CA}"/>
            </a:ext>
          </a:extLst>
        </xdr:cNvPr>
        <xdr:cNvSpPr txBox="1"/>
      </xdr:nvSpPr>
      <xdr:spPr>
        <a:xfrm>
          <a:off x="1863090" y="4699635"/>
          <a:ext cx="3602355" cy="2975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H" sz="1400" b="1"/>
            <a:t>Graphique ligue inter 2024-2025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ilisateurs\dada\Documents\My%20site\sgb2008_09\ligues\ligue%20inter\2012-2013\resultats%20inter%202012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rch14"/>
      <sheetName val="match15"/>
      <sheetName val="match16"/>
      <sheetName val="match17"/>
      <sheetName val="match18"/>
      <sheetName val="match19"/>
      <sheetName val="match20"/>
      <sheetName val="match21"/>
      <sheetName val="match22"/>
      <sheetName val="match23"/>
      <sheetName val="match24"/>
      <sheetName val="Calendrier"/>
      <sheetName val="match"/>
      <sheetName val="match points"/>
      <sheetName val="vs 10-11"/>
      <sheetName val="Moy_i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F4">
            <v>178.47499999999999</v>
          </cell>
          <cell r="G4">
            <v>171</v>
          </cell>
        </row>
        <row r="5">
          <cell r="F5">
            <v>181.625</v>
          </cell>
          <cell r="G5">
            <v>170.57575757575756</v>
          </cell>
        </row>
        <row r="6">
          <cell r="F6">
            <v>178.67500000000001</v>
          </cell>
          <cell r="G6">
            <v>173.25757575757575</v>
          </cell>
        </row>
        <row r="7">
          <cell r="F7">
            <v>177.85833333333332</v>
          </cell>
          <cell r="G7">
            <v>173.40909090909091</v>
          </cell>
        </row>
        <row r="8">
          <cell r="F8">
            <v>178.45</v>
          </cell>
          <cell r="G8">
            <v>168.81060606060606</v>
          </cell>
        </row>
        <row r="9">
          <cell r="F9">
            <v>177.28333333333333</v>
          </cell>
          <cell r="G9">
            <v>170.87121212121212</v>
          </cell>
        </row>
        <row r="10">
          <cell r="F10">
            <v>179.75</v>
          </cell>
          <cell r="G10">
            <v>181.30303030303031</v>
          </cell>
        </row>
        <row r="11">
          <cell r="F11">
            <v>183.25833333333333</v>
          </cell>
          <cell r="G11">
            <v>174.15151515151516</v>
          </cell>
        </row>
        <row r="12">
          <cell r="F12">
            <v>182.78333333333333</v>
          </cell>
          <cell r="G12">
            <v>174.09848484848484</v>
          </cell>
        </row>
        <row r="13">
          <cell r="F13">
            <v>178.74166666666667</v>
          </cell>
          <cell r="G13">
            <v>175.49242424242425</v>
          </cell>
        </row>
        <row r="14">
          <cell r="F14">
            <v>179.4</v>
          </cell>
          <cell r="G14">
            <v>176.12121212121212</v>
          </cell>
        </row>
        <row r="15">
          <cell r="F15">
            <v>186.00833333333333</v>
          </cell>
          <cell r="G15">
            <v>172.78787878787878</v>
          </cell>
        </row>
        <row r="16">
          <cell r="F16">
            <v>179.79166666666666</v>
          </cell>
          <cell r="G16">
            <v>183.90909090909091</v>
          </cell>
        </row>
        <row r="17">
          <cell r="F17">
            <v>189.7</v>
          </cell>
          <cell r="G17">
            <v>181.90909090909091</v>
          </cell>
        </row>
        <row r="18">
          <cell r="F18">
            <v>187.41666666666666</v>
          </cell>
          <cell r="G18">
            <v>174.88636363636363</v>
          </cell>
        </row>
        <row r="19">
          <cell r="F19">
            <v>181.79166666666666</v>
          </cell>
          <cell r="G19">
            <v>172.63636363636363</v>
          </cell>
        </row>
        <row r="20">
          <cell r="F20">
            <v>188.38333333333333</v>
          </cell>
          <cell r="G20">
            <v>179.21212121212122</v>
          </cell>
        </row>
        <row r="21">
          <cell r="F21">
            <v>182.58333333333334</v>
          </cell>
          <cell r="G21">
            <v>179.06060606060606</v>
          </cell>
        </row>
        <row r="22">
          <cell r="F22">
            <v>188.52500000000001</v>
          </cell>
          <cell r="G22">
            <v>177.68181818181819</v>
          </cell>
        </row>
        <row r="23">
          <cell r="F23">
            <v>181.27500000000001</v>
          </cell>
          <cell r="G23">
            <v>180.17424242424244</v>
          </cell>
        </row>
        <row r="24">
          <cell r="G24">
            <v>163.21969696969697</v>
          </cell>
        </row>
        <row r="25">
          <cell r="G25">
            <v>173.31060606060606</v>
          </cell>
        </row>
        <row r="26">
          <cell r="G26">
            <v>171.43939393939394</v>
          </cell>
        </row>
        <row r="27">
          <cell r="G27">
            <v>175.36363636363637</v>
          </cell>
        </row>
      </sheetData>
      <sheetData sheetId="2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199C0B-EA42-4875-B9DC-B69092330A26}" name="Tableau19243649554073" displayName="Tableau19243649554073" ref="A3:E63" totalsRowShown="0" headerRowDxfId="121" dataDxfId="120" headerRowCellStyle="Normal 11">
  <autoFilter ref="A3:E63" xr:uid="{BAE86F57-64C8-4DF9-ADBB-4DA1CC06173B}"/>
  <sortState xmlns:xlrd2="http://schemas.microsoft.com/office/spreadsheetml/2017/richdata2" ref="A4:E63">
    <sortCondition ref="B4:B63"/>
  </sortState>
  <tableColumns count="5">
    <tableColumn id="1" xr3:uid="{0B526141-A34B-4334-A6B8-AF7A9303D9A7}" name="Pos." dataDxfId="119"/>
    <tableColumn id="2" xr3:uid="{7E977F88-1F85-4BF7-96CC-29971AE53310}" name="Nom" dataDxfId="118" dataCellStyle="Lien hypertexte 2"/>
    <tableColumn id="3" xr3:uid="{8B8CC5A2-264D-40C7-A25E-0E35405362D5}" name="QA" dataDxfId="117"/>
    <tableColumn id="4" xr3:uid="{DEBDADD8-90C6-45A7-BED3-339A7F5FA4C4}" name="Parties" dataDxfId="116"/>
    <tableColumn id="5" xr3:uid="{7E90993B-9B55-4249-8566-B6442100BA73}" name="Moy." dataDxfId="11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C475DBC-1BAB-450B-84D1-CE8B5A896377}" name="Tableau2934384975429" displayName="Tableau2934384975429" ref="M3:Q63" totalsRowShown="0" headerRowDxfId="58" dataDxfId="57" headerRowCellStyle="Normal 11">
  <autoFilter ref="M3:Q63" xr:uid="{AC475DBC-1BAB-450B-84D1-CE8B5A896377}"/>
  <sortState xmlns:xlrd2="http://schemas.microsoft.com/office/spreadsheetml/2017/richdata2" ref="M4:Q63">
    <sortCondition ref="N4:N63"/>
  </sortState>
  <tableColumns count="5">
    <tableColumn id="1" xr3:uid="{F3A61AB0-F9C4-47B9-9D2A-E336FAB16F13}" name="Pos." dataDxfId="56"/>
    <tableColumn id="2" xr3:uid="{C0DF174D-E104-40D4-8594-803D28706EF3}" name="Nom" dataDxfId="55" dataCellStyle="Lien hypertexte 2"/>
    <tableColumn id="3" xr3:uid="{D10FC36E-BBDD-4994-A0D1-36609E73670B}" name="QA" dataDxfId="54">
      <calculatedColumnFormula>SUM(Tableau3944374965418[[#This Row],[QA]]-Tableau1924364955407[[#This Row],[QA]]-Tableau29343849754292[[#This Row],[QA]])</calculatedColumnFormula>
    </tableColumn>
    <tableColumn id="4" xr3:uid="{6A4004BE-67D6-4D81-B698-A50C4B0B0E42}" name="Parties" dataDxfId="53">
      <calculatedColumnFormula>SUM(Tableau3944374965418[[#This Row],[Parties]]-Tableau1924364955407[[#This Row],[Parties]]-Tableau29343849754292[[#This Row],[Parties]])</calculatedColumnFormula>
    </tableColumn>
    <tableColumn id="5" xr3:uid="{2803B6FF-B641-4099-BAEC-5D49F17558F8}" name="Moy." dataDxfId="52">
      <calculatedColumnFormula>SUM(O4/P4)</calculatedColumnFormula>
    </tableColumn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1B598D6-20E4-4593-A62F-BF81DAEF45A2}" name="Tableau2934384975422611" displayName="Tableau2934384975422611" ref="Y3:AC63" totalsRowShown="0" headerRowDxfId="51" dataDxfId="50" headerRowCellStyle="Normal 11">
  <autoFilter ref="Y3:AC63" xr:uid="{51B598D6-20E4-4593-A62F-BF81DAEF45A2}"/>
  <sortState xmlns:xlrd2="http://schemas.microsoft.com/office/spreadsheetml/2017/richdata2" ref="Y4:AC51">
    <sortCondition ref="Z4:Z51"/>
  </sortState>
  <tableColumns count="5">
    <tableColumn id="1" xr3:uid="{CDA56F85-38EC-46EA-BA86-D86B0D891F97}" name="Pos." dataDxfId="49"/>
    <tableColumn id="2" xr3:uid="{6AEA247D-BDF8-454A-8785-3F80F456DC3D}" name="Nom" dataDxfId="48" dataCellStyle="Lien hypertexte 2"/>
    <tableColumn id="3" xr3:uid="{02DA1820-AD2B-4141-98B2-73CBB64EACE1}" name="QA" dataDxfId="47"/>
    <tableColumn id="4" xr3:uid="{04CBDB71-245C-41F1-A6A7-5F6AE6713944}" name="Parties" dataDxfId="46"/>
    <tableColumn id="5" xr3:uid="{2FF0AE5F-9A14-4E49-814F-65DE464B7BC9}" name="Moy." dataDxfId="45"/>
  </tableColumns>
  <tableStyleInfo name="TableStyleLight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42E1BF-DE92-47CE-AD8A-6DCDF81B1526}" name="Tableau293438497542261011" displayName="Tableau293438497542261011" ref="S3:W63" totalsRowShown="0" headerRowDxfId="44" dataDxfId="43" headerRowCellStyle="Normal 11">
  <autoFilter ref="S3:W63" xr:uid="{3942E1BF-DE92-47CE-AD8A-6DCDF81B1526}"/>
  <sortState xmlns:xlrd2="http://schemas.microsoft.com/office/spreadsheetml/2017/richdata2" ref="S4:W54">
    <sortCondition ref="T4:T54"/>
  </sortState>
  <tableColumns count="5">
    <tableColumn id="1" xr3:uid="{AA50D91B-820C-431F-9E31-5A886660C434}" name="Pos." dataDxfId="42"/>
    <tableColumn id="2" xr3:uid="{B1418C49-3C70-4888-A438-B055478F0D4C}" name="Nom" dataDxfId="41" dataCellStyle="Lien hypertexte 2"/>
    <tableColumn id="3" xr3:uid="{17DC8B53-8490-405C-8629-013FFE7D9FD4}" name="QA" dataDxfId="40">
      <calculatedColumnFormula>SUM(#REF!-#REF!-#REF!)</calculatedColumnFormula>
    </tableColumn>
    <tableColumn id="4" xr3:uid="{500FE428-B698-4401-B231-59CEF618B1E5}" name="Parties" dataDxfId="39"/>
    <tableColumn id="5" xr3:uid="{0B5F5DCE-0F56-48AD-AB7F-92EBDFC77987}" name="Moy." dataDxfId="38">
      <calculatedColumnFormula>SUM(U4/V4)</calculatedColumnFormula>
    </tableColumn>
  </tableColumns>
  <tableStyleInfo name="TableStyleLight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5FF0530-ED0A-41D3-8408-F11D3FE900C0}" name="Tableau29343849754292" displayName="Tableau29343849754292" ref="G3:K63" totalsRowShown="0" headerRowDxfId="37" dataDxfId="36" headerRowCellStyle="Normal 11">
  <autoFilter ref="G3:K63" xr:uid="{A5FF0530-ED0A-41D3-8408-F11D3FE900C0}"/>
  <sortState xmlns:xlrd2="http://schemas.microsoft.com/office/spreadsheetml/2017/richdata2" ref="G4:K63">
    <sortCondition ref="H4:H63"/>
  </sortState>
  <tableColumns count="5">
    <tableColumn id="1" xr3:uid="{1DDB802D-197A-41F7-A502-7ED1F05F4F54}" name="Pos." dataDxfId="35"/>
    <tableColumn id="2" xr3:uid="{63466F72-A3C4-4CA4-8617-C3CBDEF8C27B}" name="Nom" dataDxfId="34" dataCellStyle="Lien hypertexte 2">
      <calculatedColumnFormula>SUM(#REF!)</calculatedColumnFormula>
    </tableColumn>
    <tableColumn id="3" xr3:uid="{A75362DA-F27E-49F2-BF5F-1D31231B843B}" name="QA" dataDxfId="33">
      <calculatedColumnFormula>SUM(#REF!-#REF!)</calculatedColumnFormula>
    </tableColumn>
    <tableColumn id="4" xr3:uid="{E22E0AC7-6B4D-4E35-87CA-D1F931E8F486}" name="Parties" dataDxfId="32"/>
    <tableColumn id="5" xr3:uid="{EC907C26-6B21-4251-BF84-3B62A41732AD}" name="Moy." dataDxfId="31">
      <calculatedColumnFormula>SUM(I4/J4)</calculatedColumnFormula>
    </tableColumn>
  </tableColumns>
  <tableStyleInfo name="TableStyleLight1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AF3F93-991A-4F6C-BB9C-E6EE31C35D72}" name="Tableau29343849754293" displayName="Tableau29343849754293" ref="AD3:AH63" totalsRowShown="0" headerRowDxfId="30" dataDxfId="29" headerRowCellStyle="Normal 11">
  <autoFilter ref="AD3:AH63" xr:uid="{B0AF3F93-991A-4F6C-BB9C-E6EE31C35D72}"/>
  <sortState xmlns:xlrd2="http://schemas.microsoft.com/office/spreadsheetml/2017/richdata2" ref="AD4:AH63">
    <sortCondition ref="AE4:AE63"/>
  </sortState>
  <tableColumns count="5">
    <tableColumn id="1" xr3:uid="{713DC530-F226-4EBA-B722-B74DD6A0B6DD}" name="Pos." dataDxfId="28"/>
    <tableColumn id="2" xr3:uid="{C45E065B-6122-4C98-8F67-3EFADE3FC428}" name="Nom" dataDxfId="27" dataCellStyle="Lien hypertexte 2">
      <calculatedColumnFormula>SUM(#REF!)</calculatedColumnFormula>
    </tableColumn>
    <tableColumn id="3" xr3:uid="{8FA15990-1EDF-4478-9BFE-CBB3AFDE0A36}" name="QA" dataDxfId="26">
      <calculatedColumnFormula>SUM(Tableau3944374965418[[#This Row],[QA]]-Tableau2934384975429[[#This Row],[QA]]-Tableau29343849754292[[#This Row],[QA]]-Tableau1924364955407[[#This Row],[QA]])</calculatedColumnFormula>
    </tableColumn>
    <tableColumn id="4" xr3:uid="{936D8BA5-C9C6-4849-A5F3-D7DC01DB202F}" name="Parties" dataDxfId="25"/>
    <tableColumn id="5" xr3:uid="{6753EEEE-4133-4D1D-9CD8-03FBCC5C3093}" name="Moy." dataDxfId="24">
      <calculatedColumnFormula>SUM(AF4/AG4)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9D7A6E-E1D4-4046-903A-18348268DD44}" name="Tableau39443749654184" displayName="Tableau39443749654184" ref="AJ3:AN63" totalsRowShown="0" headerRowDxfId="114" dataDxfId="113" headerRowCellStyle="Normal 11">
  <autoFilter ref="AJ3:AN63" xr:uid="{668E0282-8031-40A2-9DB7-547F94693935}"/>
  <sortState xmlns:xlrd2="http://schemas.microsoft.com/office/spreadsheetml/2017/richdata2" ref="AJ4:AN63">
    <sortCondition ref="AK4:AK63"/>
  </sortState>
  <tableColumns count="5">
    <tableColumn id="1" xr3:uid="{57E30A25-2972-45E2-8646-9FF1DB7EA860}" name="Pos." dataDxfId="112"/>
    <tableColumn id="2" xr3:uid="{550B93AD-BF27-4A2A-8AD0-23A67A38A45A}" name="Nom" dataDxfId="111" dataCellStyle="Lien hypertexte"/>
    <tableColumn id="3" xr3:uid="{7D333C32-81CF-4B74-BDE6-608E916BFCC3}" name="QA" dataDxfId="110"/>
    <tableColumn id="4" xr3:uid="{90643C87-7ACC-46E0-8BE1-16E3354311C7}" name="Parties" dataDxfId="109"/>
    <tableColumn id="5" xr3:uid="{C2FDBF17-1BAB-46EF-A547-3F4B39AF12BD}" name="Moy." dataDxfId="108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2BBB727-1637-4B4A-A467-8136B8D7FDE9}" name="Tableau293438497542910" displayName="Tableau293438497542910" ref="M3:Q63" totalsRowShown="0" headerRowDxfId="107" dataDxfId="106" headerRowCellStyle="Normal 11">
  <autoFilter ref="M3:Q63" xr:uid="{AC475DBC-1BAB-450B-84D1-CE8B5A896377}"/>
  <sortState xmlns:xlrd2="http://schemas.microsoft.com/office/spreadsheetml/2017/richdata2" ref="M4:Q63">
    <sortCondition ref="N4:N63"/>
  </sortState>
  <tableColumns count="5">
    <tableColumn id="1" xr3:uid="{BA6614D5-F1FA-4CFD-97B5-B7B5FB9316F7}" name="Pos." dataDxfId="105"/>
    <tableColumn id="2" xr3:uid="{EEC5891A-E844-465C-99AC-61FA4795C701}" name="Nom" dataDxfId="104" dataCellStyle="Lien hypertexte 2"/>
    <tableColumn id="3" xr3:uid="{EE496E13-7A7A-4206-9F02-6DCF07CD47BE}" name="QA" dataDxfId="103"/>
    <tableColumn id="4" xr3:uid="{E8E10484-79AB-4ED2-9B94-C06D76813E5B}" name="Parties" dataDxfId="102"/>
    <tableColumn id="5" xr3:uid="{589F20DB-807C-41BD-9E6C-DCCDB279A7D8}" name="Moy." dataDxfId="101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3B4ECEB-3F3A-413C-8A1D-A90B468A3200}" name="Tableau293438497542261112" displayName="Tableau293438497542261112" ref="Y3:AC63" totalsRowShown="0" headerRowDxfId="100" dataDxfId="99" headerRowCellStyle="Normal 11">
  <autoFilter ref="Y3:AC63" xr:uid="{51B598D6-20E4-4593-A62F-BF81DAEF45A2}"/>
  <sortState xmlns:xlrd2="http://schemas.microsoft.com/office/spreadsheetml/2017/richdata2" ref="Y4:AC51">
    <sortCondition ref="Z4:Z51"/>
  </sortState>
  <tableColumns count="5">
    <tableColumn id="1" xr3:uid="{23E61ED5-546C-44FB-B305-3C3E7FC3D4F5}" name="Pos." dataDxfId="98"/>
    <tableColumn id="2" xr3:uid="{7806EBC3-479F-4AE1-9E95-16FD83DAEE55}" name="Nom" dataDxfId="97" dataCellStyle="Lien hypertexte 2"/>
    <tableColumn id="3" xr3:uid="{42EFA889-FBEB-419A-B04B-7637D814B99F}" name="QA" dataDxfId="96"/>
    <tableColumn id="4" xr3:uid="{AEB57A83-EB0B-4441-B5EF-B918A6A176A3}" name="Parties" dataDxfId="95"/>
    <tableColumn id="5" xr3:uid="{9A305B7E-4094-44C8-A92F-AD44065D2D69}" name="Moy." dataDxfId="94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3A5122F-808D-4C04-8144-5BC4CC65DF35}" name="Tableau29343849754226101113" displayName="Tableau29343849754226101113" ref="S3:W63" totalsRowShown="0" headerRowDxfId="93" dataDxfId="92" headerRowCellStyle="Normal 11">
  <autoFilter ref="S3:W63" xr:uid="{3942E1BF-DE92-47CE-AD8A-6DCDF81B1526}"/>
  <sortState xmlns:xlrd2="http://schemas.microsoft.com/office/spreadsheetml/2017/richdata2" ref="S4:W54">
    <sortCondition ref="T4:T54"/>
  </sortState>
  <tableColumns count="5">
    <tableColumn id="1" xr3:uid="{87362D8E-B6C8-406A-A43A-1DFF6E760829}" name="Pos." dataDxfId="91"/>
    <tableColumn id="2" xr3:uid="{2CC3E541-58A3-48CC-9C00-4F513AAFA9B3}" name="Nom" dataDxfId="90" dataCellStyle="Lien hypertexte 2"/>
    <tableColumn id="3" xr3:uid="{31388AE9-5E31-4B50-B225-6C9C9EDA9137}" name="QA" dataDxfId="89">
      <calculatedColumnFormula>SUM(#REF!-#REF!-#REF!)</calculatedColumnFormula>
    </tableColumn>
    <tableColumn id="4" xr3:uid="{C100956C-3933-49F5-B82B-9762F86EE04D}" name="Parties" dataDxfId="88"/>
    <tableColumn id="5" xr3:uid="{24107012-9518-4975-A255-C0EF338C141E}" name="Moy." dataDxfId="87">
      <calculatedColumnFormula>SUM(U4/V4)</calculatedColumnFormula>
    </tableColumn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962331D-74E1-4159-9970-EF00D54DF056}" name="Tableau2934384975429214" displayName="Tableau2934384975429214" ref="G3:K63" totalsRowShown="0" headerRowDxfId="86" dataDxfId="85" headerRowCellStyle="Normal 11">
  <autoFilter ref="G3:K63" xr:uid="{A5FF0530-ED0A-41D3-8408-F11D3FE900C0}"/>
  <sortState xmlns:xlrd2="http://schemas.microsoft.com/office/spreadsheetml/2017/richdata2" ref="G4:K63">
    <sortCondition ref="H4:H63"/>
  </sortState>
  <tableColumns count="5">
    <tableColumn id="1" xr3:uid="{AF87AEFE-C81D-487A-9D28-D62F47921642}" name="Pos." dataDxfId="84"/>
    <tableColumn id="2" xr3:uid="{E0537EFF-30A0-484B-BB0A-8BC8457C9BF1}" name="Nom" dataDxfId="83" dataCellStyle="Lien hypertexte 2">
      <calculatedColumnFormula>SUM(#REF!)</calculatedColumnFormula>
    </tableColumn>
    <tableColumn id="3" xr3:uid="{12E63E5B-EBF2-4D3B-BE3B-DF2A945A0CD6}" name="QA" dataDxfId="82">
      <calculatedColumnFormula>SUM(Tableau39443749654184[[#This Row],[QA]]-Tableau19243649554073[[#This Row],[QA]])</calculatedColumnFormula>
    </tableColumn>
    <tableColumn id="4" xr3:uid="{4A719887-EC27-4767-9970-419A9EBB7521}" name="Parties" dataDxfId="81">
      <calculatedColumnFormula>SUM(Tableau39443749654184[[#This Row],[Parties]]-Tableau19243649554073[[#This Row],[Parties]])</calculatedColumnFormula>
    </tableColumn>
    <tableColumn id="5" xr3:uid="{6C40CB89-DC98-439A-8580-A633D5F8EA5D}" name="Moy." dataDxfId="80">
      <calculatedColumnFormula>SUM(I4/J4)</calculatedColumnFormula>
    </tableColumn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A2730C4-2F0B-453E-8226-867128507F89}" name="Tableau2934384975429315" displayName="Tableau2934384975429315" ref="AD3:AH63" totalsRowShown="0" headerRowDxfId="79" dataDxfId="78" headerRowCellStyle="Normal 11">
  <autoFilter ref="AD3:AH63" xr:uid="{B0AF3F93-991A-4F6C-BB9C-E6EE31C35D72}"/>
  <sortState xmlns:xlrd2="http://schemas.microsoft.com/office/spreadsheetml/2017/richdata2" ref="AD4:AH63">
    <sortCondition ref="AE4:AE63"/>
  </sortState>
  <tableColumns count="5">
    <tableColumn id="1" xr3:uid="{8F55FB00-CA39-4663-9623-7FD644660C3B}" name="Pos." dataDxfId="77"/>
    <tableColumn id="2" xr3:uid="{1022C493-CD9C-4484-B374-5492801F445C}" name="Nom" dataDxfId="76" dataCellStyle="Lien hypertexte 2">
      <calculatedColumnFormula>SUM(#REF!)</calculatedColumnFormula>
    </tableColumn>
    <tableColumn id="3" xr3:uid="{CD97D7AD-36E2-4937-A258-DC7FD12EEB40}" name="QA" dataDxfId="75">
      <calculatedColumnFormula>SUM(Tableau39443749654184[[#This Row],[QA]]-Tableau293438497542910[[#This Row],[QA]]-Tableau2934384975429214[[#This Row],[QA]]-Tableau19243649554073[[#This Row],[QA]])</calculatedColumnFormula>
    </tableColumn>
    <tableColumn id="4" xr3:uid="{D74DAA36-75A4-4471-A014-B3A5B8248293}" name="Parties" dataDxfId="74"/>
    <tableColumn id="5" xr3:uid="{8F74F35D-8DFB-4243-A189-3251053977D7}" name="Moy." dataDxfId="73">
      <calculatedColumnFormula>SUM(AF4/AG4)</calculatedColumnFormula>
    </tableColumn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E86F57-64C8-4DF9-ADBB-4DA1CC06173B}" name="Tableau1924364955407" displayName="Tableau1924364955407" ref="A3:E63" totalsRowShown="0" headerRowDxfId="72" dataDxfId="71" headerRowCellStyle="Normal 11">
  <autoFilter ref="A3:E63" xr:uid="{BAE86F57-64C8-4DF9-ADBB-4DA1CC06173B}"/>
  <sortState xmlns:xlrd2="http://schemas.microsoft.com/office/spreadsheetml/2017/richdata2" ref="A4:E63">
    <sortCondition ref="B4:B63"/>
  </sortState>
  <tableColumns count="5">
    <tableColumn id="1" xr3:uid="{DD698DE6-3DE2-4FDF-996B-1E8A23D2115F}" name="Pos." dataDxfId="70"/>
    <tableColumn id="2" xr3:uid="{9666C6E5-449A-45DB-82DD-E2FC81CDEDC2}" name="Nom" dataDxfId="69" dataCellStyle="Lien hypertexte 2"/>
    <tableColumn id="3" xr3:uid="{D6FF52FE-C7EE-46D9-A387-307111F1878B}" name="QA" dataDxfId="68"/>
    <tableColumn id="4" xr3:uid="{FA43EC3F-814D-4185-96CC-A4291D9D55A5}" name="Parties" dataDxfId="67"/>
    <tableColumn id="5" xr3:uid="{E3EF7C9E-697E-4997-B606-09AFAF79E2F3}" name="Moy." dataDxfId="66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8E0282-8031-40A2-9DB7-547F94693935}" name="Tableau3944374965418" displayName="Tableau3944374965418" ref="AJ3:AN63" totalsRowShown="0" headerRowDxfId="65" dataDxfId="64" headerRowCellStyle="Normal 11">
  <autoFilter ref="AJ3:AN63" xr:uid="{668E0282-8031-40A2-9DB7-547F94693935}"/>
  <sortState xmlns:xlrd2="http://schemas.microsoft.com/office/spreadsheetml/2017/richdata2" ref="AJ4:AN63">
    <sortCondition ref="AK4:AK63"/>
  </sortState>
  <tableColumns count="5">
    <tableColumn id="1" xr3:uid="{31AE38EF-9E56-4E8F-94B8-811E23BFF865}" name="Pos." dataDxfId="63"/>
    <tableColumn id="2" xr3:uid="{86A9F794-16D5-4CB8-98FB-8ACD691FFBF5}" name="Nom" dataDxfId="62" dataCellStyle="Lien hypertexte"/>
    <tableColumn id="3" xr3:uid="{2ED81C15-19CD-4734-A086-493863898DC3}" name="QA" dataDxfId="61"/>
    <tableColumn id="4" xr3:uid="{78A8E9CF-E6C0-41D0-AE0C-8632B97073EF}" name="Parties" dataDxfId="60"/>
    <tableColumn id="5" xr3:uid="{CCF37D28-BD56-4360-8B10-5B4EE3114914}" name="Moy." dataDxfId="59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meyrin/ligueinternationale2024-2025-27/pl049.htm" TargetMode="External"/><Relationship Id="rId117" Type="http://schemas.openxmlformats.org/officeDocument/2006/relationships/hyperlink" Target="https://bowling.lexerbowling.com/bowlingdemeyrin/ligueinternationale2024-2025-27/pl00C.htm" TargetMode="External"/><Relationship Id="rId21" Type="http://schemas.openxmlformats.org/officeDocument/2006/relationships/hyperlink" Target="https://bowling.lexerbowling.com/bowlingdemeyrin/ligueinternationale2024-2025-27/pl024.htm" TargetMode="External"/><Relationship Id="rId42" Type="http://schemas.openxmlformats.org/officeDocument/2006/relationships/hyperlink" Target="https://bowling.lexerbowling.com/bowlingdemeyrin/ligueinternationale2024-2025-27/pl03E.htm" TargetMode="External"/><Relationship Id="rId47" Type="http://schemas.openxmlformats.org/officeDocument/2006/relationships/hyperlink" Target="https://bowling.lexerbowling.com/bowlingdemeyrin/ligueinternationale2024-2025-27/pl03F.htm" TargetMode="External"/><Relationship Id="rId63" Type="http://schemas.openxmlformats.org/officeDocument/2006/relationships/hyperlink" Target="https://bowling.lexerbowling.com/bowlingdemeyrin/ligueinternationale2024-2025-27/pl007.htm" TargetMode="External"/><Relationship Id="rId68" Type="http://schemas.openxmlformats.org/officeDocument/2006/relationships/hyperlink" Target="https://bowling.lexerbowling.com/bowlingdemeyrin/ligueinternationale2024-2025-27/pl011.htm" TargetMode="External"/><Relationship Id="rId84" Type="http://schemas.openxmlformats.org/officeDocument/2006/relationships/hyperlink" Target="https://bowling.lexerbowling.com/bowlingdemeyrin/ligueinternationale2024-2025-27/pl02E.htm" TargetMode="External"/><Relationship Id="rId89" Type="http://schemas.openxmlformats.org/officeDocument/2006/relationships/hyperlink" Target="https://bowling.lexerbowling.com/bowlingdemeyrin/ligueinternationale2024-2025-27/pl022.htm" TargetMode="External"/><Relationship Id="rId112" Type="http://schemas.openxmlformats.org/officeDocument/2006/relationships/hyperlink" Target="https://bowling.lexerbowling.com/bowlingdemeyrin/ligueinternationale2024-2025-27/pl09D.htm" TargetMode="External"/><Relationship Id="rId133" Type="http://schemas.openxmlformats.org/officeDocument/2006/relationships/hyperlink" Target="https://bowling.lexerbowling.com/bowlingdemeyrin/ligueinternationale2024-2025-27/pl061.htm" TargetMode="External"/><Relationship Id="rId138" Type="http://schemas.openxmlformats.org/officeDocument/2006/relationships/hyperlink" Target="https://bowling.lexerbowling.com/bowlingdemeyrin/ligueinternationale2024-2025-27/pl095.htm" TargetMode="External"/><Relationship Id="rId154" Type="http://schemas.openxmlformats.org/officeDocument/2006/relationships/hyperlink" Target="https://bowling.lexerbowling.com/bowlingdemeyrin/ligueinternationale2024-2025-27/pl03F.htm" TargetMode="External"/><Relationship Id="rId159" Type="http://schemas.openxmlformats.org/officeDocument/2006/relationships/table" Target="../tables/table2.xml"/><Relationship Id="rId16" Type="http://schemas.openxmlformats.org/officeDocument/2006/relationships/hyperlink" Target="https://bowling.lexerbowling.com/bowlingdemeyrin/ligueinternationale2024-2025-27/pl062.htm" TargetMode="External"/><Relationship Id="rId107" Type="http://schemas.openxmlformats.org/officeDocument/2006/relationships/hyperlink" Target="https://bowling.lexerbowling.com/bowlingdemeyrin/ligueinternationale2024-2025-27/pl012.htm" TargetMode="External"/><Relationship Id="rId11" Type="http://schemas.openxmlformats.org/officeDocument/2006/relationships/hyperlink" Target="https://bowling.lexerbowling.com/bowlingdemeyrin/ligueinternationale2024-2025-27/pl06F.htm" TargetMode="External"/><Relationship Id="rId32" Type="http://schemas.openxmlformats.org/officeDocument/2006/relationships/hyperlink" Target="https://bowling.lexerbowling.com/bowlingdemeyrin/ligueinternationale2024-2025-27/pl09C.htm" TargetMode="External"/><Relationship Id="rId37" Type="http://schemas.openxmlformats.org/officeDocument/2006/relationships/hyperlink" Target="https://bowling.lexerbowling.com/bowlingdemeyrin/ligueinternationale2024-2025-27/pl099.htm" TargetMode="External"/><Relationship Id="rId53" Type="http://schemas.openxmlformats.org/officeDocument/2006/relationships/hyperlink" Target="https://bowling.lexerbowling.com/bowlingdemeyrin/ligueinternationale2024-2025-27/pl071.htm" TargetMode="External"/><Relationship Id="rId58" Type="http://schemas.openxmlformats.org/officeDocument/2006/relationships/hyperlink" Target="https://bowling.lexerbowling.com/bowlingdemeyrin/ligueinternationale2024-2025-27/pl01E.htm" TargetMode="External"/><Relationship Id="rId74" Type="http://schemas.openxmlformats.org/officeDocument/2006/relationships/hyperlink" Target="https://bowling.lexerbowling.com/bowlingdemeyrin/ligueinternationale2024-2025-27/pl009.htm" TargetMode="External"/><Relationship Id="rId79" Type="http://schemas.openxmlformats.org/officeDocument/2006/relationships/hyperlink" Target="https://bowling.lexerbowling.com/bowlingdemeyrin/ligueinternationale2024-2025-27/pl05D.htm" TargetMode="External"/><Relationship Id="rId102" Type="http://schemas.openxmlformats.org/officeDocument/2006/relationships/hyperlink" Target="https://bowling.lexerbowling.com/bowlingdemeyrin/ligueinternationale2024-2025-27/pl031.htm" TargetMode="External"/><Relationship Id="rId123" Type="http://schemas.openxmlformats.org/officeDocument/2006/relationships/hyperlink" Target="https://bowling.lexerbowling.com/bowlingdemeyrin/ligueinternationale2024-2025-27/pl030.htm" TargetMode="External"/><Relationship Id="rId128" Type="http://schemas.openxmlformats.org/officeDocument/2006/relationships/hyperlink" Target="https://bowling.lexerbowling.com/bowlingdemeyrin/ligueinternationale2024-2025-27/pl09C.htm" TargetMode="External"/><Relationship Id="rId144" Type="http://schemas.openxmlformats.org/officeDocument/2006/relationships/hyperlink" Target="https://bowling.lexerbowling.com/bowlingdemeyrin/ligueinternationale2024-2025-27/pl04F.htm" TargetMode="External"/><Relationship Id="rId149" Type="http://schemas.openxmlformats.org/officeDocument/2006/relationships/hyperlink" Target="https://bowling.lexerbowling.com/bowlingdemeyrin/ligueinternationale2024-2025-27/pl098.htm" TargetMode="External"/><Relationship Id="rId5" Type="http://schemas.openxmlformats.org/officeDocument/2006/relationships/hyperlink" Target="https://bowling.lexerbowling.com/bowlingdemeyrin/ligueinternationale2024-2025-27/pl047.htm" TargetMode="External"/><Relationship Id="rId90" Type="http://schemas.openxmlformats.org/officeDocument/2006/relationships/hyperlink" Target="https://bowling.lexerbowling.com/bowlingdemeyrin/ligueinternationale2024-2025-27/pl072.htm" TargetMode="External"/><Relationship Id="rId95" Type="http://schemas.openxmlformats.org/officeDocument/2006/relationships/hyperlink" Target="https://bowling.lexerbowling.com/bowlingdemeyrin/ligueinternationale2024-2025-27/pl096.htm" TargetMode="External"/><Relationship Id="rId160" Type="http://schemas.openxmlformats.org/officeDocument/2006/relationships/table" Target="../tables/table3.xml"/><Relationship Id="rId22" Type="http://schemas.openxmlformats.org/officeDocument/2006/relationships/hyperlink" Target="https://bowling.lexerbowling.com/bowlingdemeyrin/ligueinternationale2024-2025-27/pl09A.htm" TargetMode="External"/><Relationship Id="rId27" Type="http://schemas.openxmlformats.org/officeDocument/2006/relationships/hyperlink" Target="https://bowling.lexerbowling.com/bowlingdemeyrin/ligueinternationale2024-2025-27/pl074.htm" TargetMode="External"/><Relationship Id="rId43" Type="http://schemas.openxmlformats.org/officeDocument/2006/relationships/hyperlink" Target="https://bowling.lexerbowling.com/bowlingdemeyrin/ligueinternationale2024-2025-27/pl00B.htm" TargetMode="External"/><Relationship Id="rId48" Type="http://schemas.openxmlformats.org/officeDocument/2006/relationships/hyperlink" Target="https://bowling.lexerbowling.com/bowlingdemeyrin/ligueinternationale2024-2025-27/pl09B.htm" TargetMode="External"/><Relationship Id="rId64" Type="http://schemas.openxmlformats.org/officeDocument/2006/relationships/hyperlink" Target="https://bowling.lexerbowling.com/bowlingdemeyrin/ligueinternationale2024-2025-27/pl062.htm" TargetMode="External"/><Relationship Id="rId69" Type="http://schemas.openxmlformats.org/officeDocument/2006/relationships/hyperlink" Target="https://bowling.lexerbowling.com/bowlingdemeyrin/ligueinternationale2024-2025-27/pl048.htm" TargetMode="External"/><Relationship Id="rId113" Type="http://schemas.openxmlformats.org/officeDocument/2006/relationships/hyperlink" Target="https://bowling.lexerbowling.com/bowlingdemeyrin/ligueinternationale2024-2025-27/pl069.htm" TargetMode="External"/><Relationship Id="rId118" Type="http://schemas.openxmlformats.org/officeDocument/2006/relationships/hyperlink" Target="https://bowling.lexerbowling.com/bowlingdemeyrin/ligueinternationale2024-2025-27/pl02C.htm" TargetMode="External"/><Relationship Id="rId134" Type="http://schemas.openxmlformats.org/officeDocument/2006/relationships/hyperlink" Target="https://bowling.lexerbowling.com/bowlingdemeyrin/ligueinternationale2024-2025-27/pl06E.htm" TargetMode="External"/><Relationship Id="rId139" Type="http://schemas.openxmlformats.org/officeDocument/2006/relationships/hyperlink" Target="https://bowling.lexerbowling.com/bowlingdemeyrin/ligueinternationale2024-2025-27/pl02E.htm" TargetMode="External"/><Relationship Id="rId80" Type="http://schemas.openxmlformats.org/officeDocument/2006/relationships/hyperlink" Target="https://bowling.lexerbowling.com/bowlingdemeyrin/ligueinternationale2024-2025-27/pl061.htm" TargetMode="External"/><Relationship Id="rId85" Type="http://schemas.openxmlformats.org/officeDocument/2006/relationships/hyperlink" Target="https://bowling.lexerbowling.com/bowlingdemeyrin/ligueinternationale2024-2025-27/pl08D.htm" TargetMode="External"/><Relationship Id="rId150" Type="http://schemas.openxmlformats.org/officeDocument/2006/relationships/hyperlink" Target="https://bowling.lexerbowling.com/bowlingdemeyrin/ligueinternationale2024-2025-27/pl08F.htm" TargetMode="External"/><Relationship Id="rId155" Type="http://schemas.openxmlformats.org/officeDocument/2006/relationships/hyperlink" Target="https://bowling.lexerbowling.com/bowlingdemeyrin/ligueinternationale2024-2025-27/pl093.htm" TargetMode="External"/><Relationship Id="rId12" Type="http://schemas.openxmlformats.org/officeDocument/2006/relationships/hyperlink" Target="https://bowling.lexerbowling.com/bowlingdemeyrin/ligueinternationale2024-2025-27/pl01E.htm" TargetMode="External"/><Relationship Id="rId17" Type="http://schemas.openxmlformats.org/officeDocument/2006/relationships/hyperlink" Target="https://bowling.lexerbowling.com/bowlingdemeyrin/ligueinternationale2024-2025-27/pl070.htm" TargetMode="External"/><Relationship Id="rId33" Type="http://schemas.openxmlformats.org/officeDocument/2006/relationships/hyperlink" Target="https://bowling.lexerbowling.com/bowlingdemeyrin/ligueinternationale2024-2025-27/pl02E.htm" TargetMode="External"/><Relationship Id="rId38" Type="http://schemas.openxmlformats.org/officeDocument/2006/relationships/hyperlink" Target="https://bowling.lexerbowling.com/bowlingdemeyrin/ligueinternationale2024-2025-27/pl08D.htm" TargetMode="External"/><Relationship Id="rId59" Type="http://schemas.openxmlformats.org/officeDocument/2006/relationships/hyperlink" Target="https://bowling.lexerbowling.com/bowlingdemeyrin/ligueinternationale2024-2025-27/pl069.htm" TargetMode="External"/><Relationship Id="rId103" Type="http://schemas.openxmlformats.org/officeDocument/2006/relationships/hyperlink" Target="https://bowling.lexerbowling.com/bowlingdemeyrin/ligueinternationale2024-2025-27/pl09B.htm" TargetMode="External"/><Relationship Id="rId108" Type="http://schemas.openxmlformats.org/officeDocument/2006/relationships/hyperlink" Target="https://bowling.lexerbowling.com/bowlingdemeyrin/ligueinternationale2024-2025-27/pl077.htm" TargetMode="External"/><Relationship Id="rId124" Type="http://schemas.openxmlformats.org/officeDocument/2006/relationships/hyperlink" Target="https://bowling.lexerbowling.com/bowlingdemeyrin/ligueinternationale2024-2025-27/pl062.htm" TargetMode="External"/><Relationship Id="rId129" Type="http://schemas.openxmlformats.org/officeDocument/2006/relationships/hyperlink" Target="https://bowling.lexerbowling.com/bowlingdemeyrin/ligueinternationale2024-2025-27/pl09A.htm" TargetMode="External"/><Relationship Id="rId54" Type="http://schemas.openxmlformats.org/officeDocument/2006/relationships/hyperlink" Target="https://bowling.lexerbowling.com/bowlingdemeyrin/ligueinternationale2024-2025-27/pl07C.htm" TargetMode="External"/><Relationship Id="rId70" Type="http://schemas.openxmlformats.org/officeDocument/2006/relationships/hyperlink" Target="https://bowling.lexerbowling.com/bowlingdemeyrin/ligueinternationale2024-2025-27/pl054.htm" TargetMode="External"/><Relationship Id="rId75" Type="http://schemas.openxmlformats.org/officeDocument/2006/relationships/hyperlink" Target="https://bowling.lexerbowling.com/bowlingdemeyrin/ligueinternationale2024-2025-27/pl04F.htm" TargetMode="External"/><Relationship Id="rId91" Type="http://schemas.openxmlformats.org/officeDocument/2006/relationships/hyperlink" Target="https://bowling.lexerbowling.com/bowlingdemeyrin/ligueinternationale2024-2025-27/pl098.htm" TargetMode="External"/><Relationship Id="rId96" Type="http://schemas.openxmlformats.org/officeDocument/2006/relationships/hyperlink" Target="https://bowling.lexerbowling.com/bowlingdemeyrin/ligueinternationale2024-2025-27/pl03F.htm" TargetMode="External"/><Relationship Id="rId140" Type="http://schemas.openxmlformats.org/officeDocument/2006/relationships/hyperlink" Target="https://bowling.lexerbowling.com/bowlingdemeyrin/ligueinternationale2024-2025-27/pl03E.htm" TargetMode="External"/><Relationship Id="rId145" Type="http://schemas.openxmlformats.org/officeDocument/2006/relationships/hyperlink" Target="https://bowling.lexerbowling.com/bowlingdemeyrin/ligueinternationale2024-2025-27/pl009.htm" TargetMode="External"/><Relationship Id="rId161" Type="http://schemas.openxmlformats.org/officeDocument/2006/relationships/table" Target="../tables/table4.xml"/><Relationship Id="rId1" Type="http://schemas.openxmlformats.org/officeDocument/2006/relationships/hyperlink" Target="https://bowling.lexerbowling.com/bowlingdemeyrin/ligueinternationale2024-2025-27/pl09B.htm" TargetMode="External"/><Relationship Id="rId6" Type="http://schemas.openxmlformats.org/officeDocument/2006/relationships/hyperlink" Target="https://bowling.lexerbowling.com/bowlingdemeyrin/ligueinternationale2024-2025-27/pl07C.htm" TargetMode="External"/><Relationship Id="rId15" Type="http://schemas.openxmlformats.org/officeDocument/2006/relationships/hyperlink" Target="https://bowling.lexerbowling.com/bowlingdemeyrin/ligueinternationale2024-2025-27/pl07A.htm" TargetMode="External"/><Relationship Id="rId23" Type="http://schemas.openxmlformats.org/officeDocument/2006/relationships/hyperlink" Target="https://bowling.lexerbowling.com/bowlingdemeyrin/ligueinternationale2024-2025-27/pl021.htm" TargetMode="External"/><Relationship Id="rId28" Type="http://schemas.openxmlformats.org/officeDocument/2006/relationships/hyperlink" Target="https://bowling.lexerbowling.com/bowlingdemeyrin/ligueinternationale2024-2025-27/pl05D.htm" TargetMode="External"/><Relationship Id="rId36" Type="http://schemas.openxmlformats.org/officeDocument/2006/relationships/hyperlink" Target="https://bowling.lexerbowling.com/bowlingdemeyrin/ligueinternationale2024-2025-27/pl095.htm" TargetMode="External"/><Relationship Id="rId49" Type="http://schemas.openxmlformats.org/officeDocument/2006/relationships/hyperlink" Target="https://bowling.lexerbowling.com/bowlingdemeyrin/ligueinternationale2024-2025-27/pl09D.htm" TargetMode="External"/><Relationship Id="rId57" Type="http://schemas.openxmlformats.org/officeDocument/2006/relationships/hyperlink" Target="https://bowling.lexerbowling.com/bowlingdemeyrin/ligueinternationale2024-2025-27/pl077.htm" TargetMode="External"/><Relationship Id="rId106" Type="http://schemas.openxmlformats.org/officeDocument/2006/relationships/hyperlink" Target="https://bowling.lexerbowling.com/bowlingdemeyrin/ligueinternationale2024-2025-27/pl06F.htm" TargetMode="External"/><Relationship Id="rId114" Type="http://schemas.openxmlformats.org/officeDocument/2006/relationships/hyperlink" Target="https://bowling.lexerbowling.com/bowlingdemeyrin/ligueinternationale2024-2025-27/pl07C.htm" TargetMode="External"/><Relationship Id="rId119" Type="http://schemas.openxmlformats.org/officeDocument/2006/relationships/hyperlink" Target="https://bowling.lexerbowling.com/bowlingdemeyrin/ligueinternationale2024-2025-27/pl007.htm" TargetMode="External"/><Relationship Id="rId127" Type="http://schemas.openxmlformats.org/officeDocument/2006/relationships/hyperlink" Target="https://bowling.lexerbowling.com/bowlingdemeyrin/ligueinternationale2024-2025-27/pl011.htm" TargetMode="External"/><Relationship Id="rId10" Type="http://schemas.openxmlformats.org/officeDocument/2006/relationships/hyperlink" Target="https://bowling.lexerbowling.com/bowlingdemeyrin/ligueinternationale2024-2025-27/pl077.htm" TargetMode="External"/><Relationship Id="rId31" Type="http://schemas.openxmlformats.org/officeDocument/2006/relationships/hyperlink" Target="https://bowling.lexerbowling.com/bowlingdemeyrin/ligueinternationale2024-2025-27/pl01A.htm" TargetMode="External"/><Relationship Id="rId44" Type="http://schemas.openxmlformats.org/officeDocument/2006/relationships/hyperlink" Target="https://bowling.lexerbowling.com/bowlingdemeyrin/ligueinternationale2024-2025-27/pl063.htm" TargetMode="External"/><Relationship Id="rId52" Type="http://schemas.openxmlformats.org/officeDocument/2006/relationships/hyperlink" Target="https://bowling.lexerbowling.com/bowlingdemeyrin/ligueinternationale2024-2025-27/pl012.htm" TargetMode="External"/><Relationship Id="rId60" Type="http://schemas.openxmlformats.org/officeDocument/2006/relationships/hyperlink" Target="https://bowling.lexerbowling.com/bowlingdemeyrin/ligueinternationale2024-2025-27/pl028.htm" TargetMode="External"/><Relationship Id="rId65" Type="http://schemas.openxmlformats.org/officeDocument/2006/relationships/hyperlink" Target="https://bowling.lexerbowling.com/bowlingdemeyrin/ligueinternationale2024-2025-27/pl07A.htm" TargetMode="External"/><Relationship Id="rId73" Type="http://schemas.openxmlformats.org/officeDocument/2006/relationships/hyperlink" Target="https://bowling.lexerbowling.com/bowlingdemeyrin/ligueinternationale2024-2025-27/pl021.htm" TargetMode="External"/><Relationship Id="rId78" Type="http://schemas.openxmlformats.org/officeDocument/2006/relationships/hyperlink" Target="https://bowling.lexerbowling.com/bowlingdemeyrin/ligueinternationale2024-2025-27/pl049.htm" TargetMode="External"/><Relationship Id="rId81" Type="http://schemas.openxmlformats.org/officeDocument/2006/relationships/hyperlink" Target="https://bowling.lexerbowling.com/bowlingdemeyrin/ligueinternationale2024-2025-27/pl01A.htm" TargetMode="External"/><Relationship Id="rId86" Type="http://schemas.openxmlformats.org/officeDocument/2006/relationships/hyperlink" Target="https://bowling.lexerbowling.com/bowlingdemeyrin/ligueinternationale2024-2025-27/pl099.htm" TargetMode="External"/><Relationship Id="rId94" Type="http://schemas.openxmlformats.org/officeDocument/2006/relationships/hyperlink" Target="https://bowling.lexerbowling.com/bowlingdemeyrin/ligueinternationale2024-2025-27/pl063.htm" TargetMode="External"/><Relationship Id="rId99" Type="http://schemas.openxmlformats.org/officeDocument/2006/relationships/hyperlink" Target="https://bowling.lexerbowling.com/bowlingdemeyrin/ligueinternationale2024-2025-27/pl090.htm" TargetMode="External"/><Relationship Id="rId101" Type="http://schemas.openxmlformats.org/officeDocument/2006/relationships/hyperlink" Target="https://bowling.lexerbowling.com/bowlingdemeyrin/ligueinternationale2024-2025-27/pl031.htm" TargetMode="External"/><Relationship Id="rId122" Type="http://schemas.openxmlformats.org/officeDocument/2006/relationships/hyperlink" Target="https://bowling.lexerbowling.com/bowlingdemeyrin/ligueinternationale2024-2025-27/pl090.htm" TargetMode="External"/><Relationship Id="rId130" Type="http://schemas.openxmlformats.org/officeDocument/2006/relationships/hyperlink" Target="https://bowling.lexerbowling.com/bowlingdemeyrin/ligueinternationale2024-2025-27/pl021.htm" TargetMode="External"/><Relationship Id="rId135" Type="http://schemas.openxmlformats.org/officeDocument/2006/relationships/hyperlink" Target="https://bowling.lexerbowling.com/bowlingdemeyrin/ligueinternationale2024-2025-27/pl049.htm" TargetMode="External"/><Relationship Id="rId143" Type="http://schemas.openxmlformats.org/officeDocument/2006/relationships/hyperlink" Target="https://bowling.lexerbowling.com/bowlingdemeyrin/ligueinternationale2024-2025-27/pl01A.htm" TargetMode="External"/><Relationship Id="rId148" Type="http://schemas.openxmlformats.org/officeDocument/2006/relationships/hyperlink" Target="https://bowling.lexerbowling.com/bowlingdemeyrin/ligueinternationale2024-2025-27/pl093.htm" TargetMode="External"/><Relationship Id="rId151" Type="http://schemas.openxmlformats.org/officeDocument/2006/relationships/hyperlink" Target="https://bowling.lexerbowling.com/bowlingdemeyrin/ligueinternationale2024-2025-27/pl00B.htm" TargetMode="External"/><Relationship Id="rId156" Type="http://schemas.openxmlformats.org/officeDocument/2006/relationships/hyperlink" Target="https://bowling.lexerbowling.com/bowlingdemeyrin/ligueinternationale2024-2025-27/pl093.htm" TargetMode="External"/><Relationship Id="rId164" Type="http://schemas.openxmlformats.org/officeDocument/2006/relationships/table" Target="../tables/table7.xml"/><Relationship Id="rId4" Type="http://schemas.openxmlformats.org/officeDocument/2006/relationships/hyperlink" Target="https://bowling.lexerbowling.com/bowlingdemeyrin/ligueinternationale2024-2025-27/pl012.htm" TargetMode="External"/><Relationship Id="rId9" Type="http://schemas.openxmlformats.org/officeDocument/2006/relationships/hyperlink" Target="https://bowling.lexerbowling.com/bowlingdemeyrin/ligueinternationale2024-2025-27/pl02C.htm" TargetMode="External"/><Relationship Id="rId13" Type="http://schemas.openxmlformats.org/officeDocument/2006/relationships/hyperlink" Target="https://bowling.lexerbowling.com/bowlingdemeyrin/ligueinternationale2024-2025-27/pl028.htm" TargetMode="External"/><Relationship Id="rId18" Type="http://schemas.openxmlformats.org/officeDocument/2006/relationships/hyperlink" Target="https://bowling.lexerbowling.com/bowlingdemeyrin/ligueinternationale2024-2025-27/pl011.htm" TargetMode="External"/><Relationship Id="rId39" Type="http://schemas.openxmlformats.org/officeDocument/2006/relationships/hyperlink" Target="https://bowling.lexerbowling.com/bowlingdemeyrin/ligueinternationale2024-2025-27/pl097.htm" TargetMode="External"/><Relationship Id="rId109" Type="http://schemas.openxmlformats.org/officeDocument/2006/relationships/hyperlink" Target="https://bowling.lexerbowling.com/bowlingdemeyrin/ligueinternationale2024-2025-27/pl047.htm" TargetMode="External"/><Relationship Id="rId34" Type="http://schemas.openxmlformats.org/officeDocument/2006/relationships/hyperlink" Target="https://bowling.lexerbowling.com/bowlingdemeyrin/ligueinternationale2024-2025-27/pl00C.htm" TargetMode="External"/><Relationship Id="rId50" Type="http://schemas.openxmlformats.org/officeDocument/2006/relationships/hyperlink" Target="https://bowling.lexerbowling.com/bowlingdemeyrin/ligueinternationale2024-2025-27/pl03A.htm" TargetMode="External"/><Relationship Id="rId55" Type="http://schemas.openxmlformats.org/officeDocument/2006/relationships/hyperlink" Target="https://bowling.lexerbowling.com/bowlingdemeyrin/ligueinternationale2024-2025-27/pl06F.htm" TargetMode="External"/><Relationship Id="rId76" Type="http://schemas.openxmlformats.org/officeDocument/2006/relationships/hyperlink" Target="https://bowling.lexerbowling.com/bowlingdemeyrin/ligueinternationale2024-2025-27/pl030.htm" TargetMode="External"/><Relationship Id="rId97" Type="http://schemas.openxmlformats.org/officeDocument/2006/relationships/hyperlink" Target="https://bowling.lexerbowling.com/bowlingdemeyrin/ligueinternationale2024-2025-27/pl098.htm" TargetMode="External"/><Relationship Id="rId104" Type="http://schemas.openxmlformats.org/officeDocument/2006/relationships/hyperlink" Target="https://bowling.lexerbowling.com/bowlingdemeyrin/ligueinternationale2024-2025-27/pl03A.htm" TargetMode="External"/><Relationship Id="rId120" Type="http://schemas.openxmlformats.org/officeDocument/2006/relationships/hyperlink" Target="https://bowling.lexerbowling.com/bowlingdemeyrin/ligueinternationale2024-2025-27/pl05D.htm" TargetMode="External"/><Relationship Id="rId125" Type="http://schemas.openxmlformats.org/officeDocument/2006/relationships/hyperlink" Target="https://bowling.lexerbowling.com/bowlingdemeyrin/ligueinternationale2024-2025-27/pl024.htm" TargetMode="External"/><Relationship Id="rId141" Type="http://schemas.openxmlformats.org/officeDocument/2006/relationships/hyperlink" Target="https://bowling.lexerbowling.com/bowlingdemeyrin/ligueinternationale2024-2025-27/pl08D.htm" TargetMode="External"/><Relationship Id="rId146" Type="http://schemas.openxmlformats.org/officeDocument/2006/relationships/hyperlink" Target="https://bowling.lexerbowling.com/bowlingdemeyrin/ligueinternationale2024-2025-27/pl022.htm" TargetMode="External"/><Relationship Id="rId7" Type="http://schemas.openxmlformats.org/officeDocument/2006/relationships/hyperlink" Target="https://bowling.lexerbowling.com/bowlingdemeyrin/ligueinternationale2024-2025-27/pl069.htm" TargetMode="External"/><Relationship Id="rId71" Type="http://schemas.openxmlformats.org/officeDocument/2006/relationships/hyperlink" Target="https://bowling.lexerbowling.com/bowlingdemeyrin/ligueinternationale2024-2025-27/pl09A.htm" TargetMode="External"/><Relationship Id="rId92" Type="http://schemas.openxmlformats.org/officeDocument/2006/relationships/hyperlink" Target="https://bowling.lexerbowling.com/bowlingdemeyrin/ligueinternationale2024-2025-27/pl08F.htm" TargetMode="External"/><Relationship Id="rId162" Type="http://schemas.openxmlformats.org/officeDocument/2006/relationships/table" Target="../tables/table5.xml"/><Relationship Id="rId2" Type="http://schemas.openxmlformats.org/officeDocument/2006/relationships/hyperlink" Target="https://bowling.lexerbowling.com/bowlingdemeyrin/ligueinternationale2024-2025-27/pl03A.htm" TargetMode="External"/><Relationship Id="rId29" Type="http://schemas.openxmlformats.org/officeDocument/2006/relationships/hyperlink" Target="https://bowling.lexerbowling.com/bowlingdemeyrin/ligueinternationale2024-2025-27/pl061.htm" TargetMode="External"/><Relationship Id="rId24" Type="http://schemas.openxmlformats.org/officeDocument/2006/relationships/hyperlink" Target="https://bowling.lexerbowling.com/bowlingdemeyrin/ligueinternationale2024-2025-27/pl009.htm" TargetMode="External"/><Relationship Id="rId40" Type="http://schemas.openxmlformats.org/officeDocument/2006/relationships/hyperlink" Target="https://bowling.lexerbowling.com/bowlingdemeyrin/ligueinternationale2024-2025-27/pl022.htm" TargetMode="External"/><Relationship Id="rId45" Type="http://schemas.openxmlformats.org/officeDocument/2006/relationships/hyperlink" Target="https://bowling.lexerbowling.com/bowlingdemeyrin/ligueinternationale2024-2025-27/pl08F.htm" TargetMode="External"/><Relationship Id="rId66" Type="http://schemas.openxmlformats.org/officeDocument/2006/relationships/hyperlink" Target="https://bowling.lexerbowling.com/bowlingdemeyrin/ligueinternationale2024-2025-27/pl070.htm" TargetMode="External"/><Relationship Id="rId87" Type="http://schemas.openxmlformats.org/officeDocument/2006/relationships/hyperlink" Target="https://bowling.lexerbowling.com/bowlingdemeyrin/ligueinternationale2024-2025-27/pl03E.htm" TargetMode="External"/><Relationship Id="rId110" Type="http://schemas.openxmlformats.org/officeDocument/2006/relationships/hyperlink" Target="https://bowling.lexerbowling.com/bowlingdemeyrin/ligueinternationale2024-2025-27/pl031.htm" TargetMode="External"/><Relationship Id="rId115" Type="http://schemas.openxmlformats.org/officeDocument/2006/relationships/hyperlink" Target="https://bowling.lexerbowling.com/bowlingdemeyrin/ligueinternationale2024-2025-27/pl018.htm" TargetMode="External"/><Relationship Id="rId131" Type="http://schemas.openxmlformats.org/officeDocument/2006/relationships/hyperlink" Target="https://bowling.lexerbowling.com/bowlingdemeyrin/ligueinternationale2024-2025-27/pl074.htm" TargetMode="External"/><Relationship Id="rId136" Type="http://schemas.openxmlformats.org/officeDocument/2006/relationships/hyperlink" Target="https://bowling.lexerbowling.com/bowlingdemeyrin/ligueinternationale2024-2025-27/pl097.htm" TargetMode="External"/><Relationship Id="rId157" Type="http://schemas.openxmlformats.org/officeDocument/2006/relationships/printerSettings" Target="../printerSettings/printerSettings2.bin"/><Relationship Id="rId61" Type="http://schemas.openxmlformats.org/officeDocument/2006/relationships/hyperlink" Target="https://bowling.lexerbowling.com/bowlingdemeyrin/ligueinternationale2024-2025-27/pl018.htm" TargetMode="External"/><Relationship Id="rId82" Type="http://schemas.openxmlformats.org/officeDocument/2006/relationships/hyperlink" Target="https://bowling.lexerbowling.com/bowlingdemeyrin/ligueinternationale2024-2025-27/pl06E.htm" TargetMode="External"/><Relationship Id="rId152" Type="http://schemas.openxmlformats.org/officeDocument/2006/relationships/hyperlink" Target="https://bowling.lexerbowling.com/bowlingdemeyrin/ligueinternationale2024-2025-27/pl063.htm" TargetMode="External"/><Relationship Id="rId19" Type="http://schemas.openxmlformats.org/officeDocument/2006/relationships/hyperlink" Target="https://bowling.lexerbowling.com/bowlingdemeyrin/ligueinternationale2024-2025-27/pl054.htm" TargetMode="External"/><Relationship Id="rId14" Type="http://schemas.openxmlformats.org/officeDocument/2006/relationships/hyperlink" Target="https://bowling.lexerbowling.com/bowlingdemeyrin/ligueinternationale2024-2025-27/pl018.htm" TargetMode="External"/><Relationship Id="rId30" Type="http://schemas.openxmlformats.org/officeDocument/2006/relationships/hyperlink" Target="https://bowling.lexerbowling.com/bowlingdemeyrin/ligueinternationale2024-2025-27/pl04F.htm" TargetMode="External"/><Relationship Id="rId35" Type="http://schemas.openxmlformats.org/officeDocument/2006/relationships/hyperlink" Target="https://bowling.lexerbowling.com/bowlingdemeyrin/ligueinternationale2024-2025-27/pl06E.htm" TargetMode="External"/><Relationship Id="rId56" Type="http://schemas.openxmlformats.org/officeDocument/2006/relationships/hyperlink" Target="https://bowling.lexerbowling.com/bowlingdemeyrin/ligueinternationale2024-2025-27/pl02C.htm" TargetMode="External"/><Relationship Id="rId77" Type="http://schemas.openxmlformats.org/officeDocument/2006/relationships/hyperlink" Target="https://bowling.lexerbowling.com/bowlingdemeyrin/ligueinternationale2024-2025-27/pl074.htm" TargetMode="External"/><Relationship Id="rId100" Type="http://schemas.openxmlformats.org/officeDocument/2006/relationships/hyperlink" Target="https://bowling.lexerbowling.com/bowlingdemeyrin/ligueinternationale2024-2025-27/pl090.htm" TargetMode="External"/><Relationship Id="rId105" Type="http://schemas.openxmlformats.org/officeDocument/2006/relationships/hyperlink" Target="https://bowling.lexerbowling.com/bowlingdemeyrin/ligueinternationale2024-2025-27/pl071.htm" TargetMode="External"/><Relationship Id="rId126" Type="http://schemas.openxmlformats.org/officeDocument/2006/relationships/hyperlink" Target="https://bowling.lexerbowling.com/bowlingdemeyrin/ligueinternationale2024-2025-27/pl028.htm" TargetMode="External"/><Relationship Id="rId147" Type="http://schemas.openxmlformats.org/officeDocument/2006/relationships/hyperlink" Target="https://bowling.lexerbowling.com/bowlingdemeyrin/ligueinternationale2024-2025-27/pl072.htm" TargetMode="External"/><Relationship Id="rId8" Type="http://schemas.openxmlformats.org/officeDocument/2006/relationships/hyperlink" Target="https://bowling.lexerbowling.com/bowlingdemeyrin/ligueinternationale2024-2025-27/pl071.htm" TargetMode="External"/><Relationship Id="rId51" Type="http://schemas.openxmlformats.org/officeDocument/2006/relationships/hyperlink" Target="https://bowling.lexerbowling.com/bowlingdemeyrin/ligueinternationale2024-2025-27/pl047.htm" TargetMode="External"/><Relationship Id="rId72" Type="http://schemas.openxmlformats.org/officeDocument/2006/relationships/hyperlink" Target="https://bowling.lexerbowling.com/bowlingdemeyrin/ligueinternationale2024-2025-27/pl09C.htm" TargetMode="External"/><Relationship Id="rId93" Type="http://schemas.openxmlformats.org/officeDocument/2006/relationships/hyperlink" Target="https://bowling.lexerbowling.com/bowlingdemeyrin/ligueinternationale2024-2025-27/pl00B.htm" TargetMode="External"/><Relationship Id="rId98" Type="http://schemas.openxmlformats.org/officeDocument/2006/relationships/hyperlink" Target="https://bowling.lexerbowling.com/bowlingdemeyrin/ligueinternationale2024-2025-27/pl072.htm" TargetMode="External"/><Relationship Id="rId121" Type="http://schemas.openxmlformats.org/officeDocument/2006/relationships/hyperlink" Target="https://bowling.lexerbowling.com/bowlingdemeyrin/ligueinternationale2024-2025-27/pl070.htm" TargetMode="External"/><Relationship Id="rId142" Type="http://schemas.openxmlformats.org/officeDocument/2006/relationships/hyperlink" Target="https://bowling.lexerbowling.com/bowlingdemeyrin/ligueinternationale2024-2025-27/pl099.htm" TargetMode="External"/><Relationship Id="rId163" Type="http://schemas.openxmlformats.org/officeDocument/2006/relationships/table" Target="../tables/table6.xml"/><Relationship Id="rId3" Type="http://schemas.openxmlformats.org/officeDocument/2006/relationships/hyperlink" Target="https://bowling.lexerbowling.com/bowlingdemeyrin/ligueinternationale2024-2025-27/pl09D.htm" TargetMode="External"/><Relationship Id="rId25" Type="http://schemas.openxmlformats.org/officeDocument/2006/relationships/hyperlink" Target="https://bowling.lexerbowling.com/bowlingdemeyrin/ligueinternationale2024-2025-27/pl007.htm" TargetMode="External"/><Relationship Id="rId46" Type="http://schemas.openxmlformats.org/officeDocument/2006/relationships/hyperlink" Target="https://bowling.lexerbowling.com/bowlingdemeyrin/ligueinternationale2024-2025-27/pl096.htm" TargetMode="External"/><Relationship Id="rId67" Type="http://schemas.openxmlformats.org/officeDocument/2006/relationships/hyperlink" Target="https://bowling.lexerbowling.com/bowlingdemeyrin/ligueinternationale2024-2025-27/pl024.htm" TargetMode="External"/><Relationship Id="rId116" Type="http://schemas.openxmlformats.org/officeDocument/2006/relationships/hyperlink" Target="https://bowling.lexerbowling.com/bowlingdemeyrin/ligueinternationale2024-2025-27/pl07A.htm" TargetMode="External"/><Relationship Id="rId137" Type="http://schemas.openxmlformats.org/officeDocument/2006/relationships/hyperlink" Target="https://bowling.lexerbowling.com/bowlingdemeyrin/ligueinternationale2024-2025-27/pl048.htm" TargetMode="External"/><Relationship Id="rId158" Type="http://schemas.openxmlformats.org/officeDocument/2006/relationships/table" Target="../tables/table1.xml"/><Relationship Id="rId20" Type="http://schemas.openxmlformats.org/officeDocument/2006/relationships/hyperlink" Target="https://bowling.lexerbowling.com/bowlingdemeyrin/ligueinternationale2024-2025-27/pl048.htm" TargetMode="External"/><Relationship Id="rId41" Type="http://schemas.openxmlformats.org/officeDocument/2006/relationships/hyperlink" Target="https://bowling.lexerbowling.com/bowlingdemeyrin/ligueinternationale2024-2025-27/pl030.htm" TargetMode="External"/><Relationship Id="rId62" Type="http://schemas.openxmlformats.org/officeDocument/2006/relationships/hyperlink" Target="https://bowling.lexerbowling.com/bowlingdemeyrin/ligueinternationale2024-2025-27/pl00C.htm" TargetMode="External"/><Relationship Id="rId83" Type="http://schemas.openxmlformats.org/officeDocument/2006/relationships/hyperlink" Target="https://bowling.lexerbowling.com/bowlingdemeyrin/ligueinternationale2024-2025-27/pl095.htm" TargetMode="External"/><Relationship Id="rId88" Type="http://schemas.openxmlformats.org/officeDocument/2006/relationships/hyperlink" Target="https://bowling.lexerbowling.com/bowlingdemeyrin/ligueinternationale2024-2025-27/pl097.htm" TargetMode="External"/><Relationship Id="rId111" Type="http://schemas.openxmlformats.org/officeDocument/2006/relationships/hyperlink" Target="https://bowling.lexerbowling.com/bowlingdemeyrin/ligueinternationale2024-2025-27/pl01E.htm" TargetMode="External"/><Relationship Id="rId132" Type="http://schemas.openxmlformats.org/officeDocument/2006/relationships/hyperlink" Target="https://bowling.lexerbowling.com/bowlingdemeyrin/ligueinternationale2024-2025-27/pl054.htm" TargetMode="External"/><Relationship Id="rId153" Type="http://schemas.openxmlformats.org/officeDocument/2006/relationships/hyperlink" Target="https://bowling.lexerbowling.com/bowlingdemeyrin/ligueinternationale2024-2025-27/pl096.ht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bowling.lexerbowling.com/bowlingdemeyrin/ligueinternationale2024-2025-27/pl018.htm" TargetMode="External"/><Relationship Id="rId13" Type="http://schemas.openxmlformats.org/officeDocument/2006/relationships/hyperlink" Target="https://bowling.lexerbowling.com/bowlingdemeyrin/ligueinternationale2024-2025-27/pl024.htm" TargetMode="External"/><Relationship Id="rId18" Type="http://schemas.openxmlformats.org/officeDocument/2006/relationships/hyperlink" Target="https://bowling.lexerbowling.com/bowlingdemeyrin/ligueinternationale2024-2025-27/pl030.htm" TargetMode="External"/><Relationship Id="rId26" Type="http://schemas.openxmlformats.org/officeDocument/2006/relationships/hyperlink" Target="https://bowling.lexerbowling.com/bowlingdemeyrin/ligueinternationale2024-2025-27/pl022.htm" TargetMode="External"/><Relationship Id="rId3" Type="http://schemas.openxmlformats.org/officeDocument/2006/relationships/hyperlink" Target="https://bowling.lexerbowling.com/bowlingdemeyrin/ligueinternationale2024-2025-27/pl071.htm" TargetMode="External"/><Relationship Id="rId21" Type="http://schemas.openxmlformats.org/officeDocument/2006/relationships/hyperlink" Target="https://bowling.lexerbowling.com/bowlingdemeyrin/ligueinternationale2024-2025-27/pl06E.htm" TargetMode="External"/><Relationship Id="rId7" Type="http://schemas.openxmlformats.org/officeDocument/2006/relationships/hyperlink" Target="https://bowling.lexerbowling.com/bowlingdemeyrin/ligueinternationale2024-2025-27/pl069.htm" TargetMode="External"/><Relationship Id="rId12" Type="http://schemas.openxmlformats.org/officeDocument/2006/relationships/hyperlink" Target="https://bowling.lexerbowling.com/bowlingdemeyrin/ligueinternationale2024-2025-27/pl070.htm" TargetMode="External"/><Relationship Id="rId17" Type="http://schemas.openxmlformats.org/officeDocument/2006/relationships/hyperlink" Target="https://bowling.lexerbowling.com/bowlingdemeyrin/ligueinternationale2024-2025-27/pl04F.htm" TargetMode="External"/><Relationship Id="rId25" Type="http://schemas.openxmlformats.org/officeDocument/2006/relationships/hyperlink" Target="https://bowling.lexerbowling.com/bowlingdemeyrin/ligueinternationale2024-2025-27/pl03E.htm" TargetMode="External"/><Relationship Id="rId2" Type="http://schemas.openxmlformats.org/officeDocument/2006/relationships/hyperlink" Target="https://bowling.lexerbowling.com/bowlingdemeyrin/ligueinternationale2024-2025-27/pl012.htm" TargetMode="External"/><Relationship Id="rId16" Type="http://schemas.openxmlformats.org/officeDocument/2006/relationships/hyperlink" Target="https://bowling.lexerbowling.com/bowlingdemeyrin/ligueinternationale2024-2025-27/pl09C.htm" TargetMode="External"/><Relationship Id="rId20" Type="http://schemas.openxmlformats.org/officeDocument/2006/relationships/hyperlink" Target="https://bowling.lexerbowling.com/bowlingdemeyrin/ligueinternationale2024-2025-27/pl01A.htm" TargetMode="External"/><Relationship Id="rId29" Type="http://schemas.openxmlformats.org/officeDocument/2006/relationships/hyperlink" Target="https://bowling.lexerbowling.com/bowlingdemeyrin/ligueinternationale2024-2025-27/pl08F.htm" TargetMode="External"/><Relationship Id="rId1" Type="http://schemas.openxmlformats.org/officeDocument/2006/relationships/hyperlink" Target="https://bowling.lexerbowling.com/bowlingdemeyrin/ligueinternationale2024-2025-27/pl03A.htm" TargetMode="External"/><Relationship Id="rId6" Type="http://schemas.openxmlformats.org/officeDocument/2006/relationships/hyperlink" Target="https://bowling.lexerbowling.com/bowlingdemeyrin/ligueinternationale2024-2025-27/pl01E.htm" TargetMode="External"/><Relationship Id="rId11" Type="http://schemas.openxmlformats.org/officeDocument/2006/relationships/hyperlink" Target="https://bowling.lexerbowling.com/bowlingdemeyrin/ligueinternationale2024-2025-27/pl07A.htm" TargetMode="External"/><Relationship Id="rId24" Type="http://schemas.openxmlformats.org/officeDocument/2006/relationships/hyperlink" Target="https://bowling.lexerbowling.com/bowlingdemeyrin/ligueinternationale2024-2025-27/pl099.htm" TargetMode="External"/><Relationship Id="rId5" Type="http://schemas.openxmlformats.org/officeDocument/2006/relationships/hyperlink" Target="https://bowling.lexerbowling.com/bowlingdemeyrin/ligueinternationale2024-2025-27/pl06F.htm" TargetMode="External"/><Relationship Id="rId15" Type="http://schemas.openxmlformats.org/officeDocument/2006/relationships/hyperlink" Target="https://bowling.lexerbowling.com/bowlingdemeyrin/ligueinternationale2024-2025-27/pl054.htm" TargetMode="External"/><Relationship Id="rId23" Type="http://schemas.openxmlformats.org/officeDocument/2006/relationships/hyperlink" Target="https://bowling.lexerbowling.com/bowlingdemeyrin/ligueinternationale2024-2025-27/pl08D.htm" TargetMode="External"/><Relationship Id="rId28" Type="http://schemas.openxmlformats.org/officeDocument/2006/relationships/hyperlink" Target="https://bowling.lexerbowling.com/bowlingdemeyrin/ligueinternationale2024-2025-27/pl098.htm" TargetMode="External"/><Relationship Id="rId10" Type="http://schemas.openxmlformats.org/officeDocument/2006/relationships/hyperlink" Target="https://bowling.lexerbowling.com/bowlingdemeyrin/ligueinternationale2024-2025-27/pl007.htm" TargetMode="External"/><Relationship Id="rId19" Type="http://schemas.openxmlformats.org/officeDocument/2006/relationships/hyperlink" Target="https://bowling.lexerbowling.com/bowlingdemeyrin/ligueinternationale2024-2025-27/pl049.htm" TargetMode="External"/><Relationship Id="rId4" Type="http://schemas.openxmlformats.org/officeDocument/2006/relationships/hyperlink" Target="https://bowling.lexerbowling.com/bowlingdemeyrin/ligueinternationale2024-2025-27/pl07C.htm" TargetMode="External"/><Relationship Id="rId9" Type="http://schemas.openxmlformats.org/officeDocument/2006/relationships/hyperlink" Target="https://bowling.lexerbowling.com/bowlingdemeyrin/ligueinternationale2024-2025-27/pl00C.htm" TargetMode="External"/><Relationship Id="rId14" Type="http://schemas.openxmlformats.org/officeDocument/2006/relationships/hyperlink" Target="https://bowling.lexerbowling.com/bowlingdemeyrin/ligueinternationale2024-2025-27/pl048.htm" TargetMode="External"/><Relationship Id="rId22" Type="http://schemas.openxmlformats.org/officeDocument/2006/relationships/hyperlink" Target="https://bowling.lexerbowling.com/bowlingdemeyrin/ligueinternationale2024-2025-27/pl095.htm" TargetMode="External"/><Relationship Id="rId27" Type="http://schemas.openxmlformats.org/officeDocument/2006/relationships/hyperlink" Target="https://bowling.lexerbowling.com/bowlingdemeyrin/ligueinternationale2024-2025-27/pl072.htm" TargetMode="External"/><Relationship Id="rId30" Type="http://schemas.openxmlformats.org/officeDocument/2006/relationships/hyperlink" Target="https://bowling.lexerbowling.com/bowlingdemeyrin/ligueinternationale2024-2025-27/pl03F.ht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bowling.lexerbowling.com/bowlingdemeyrin/ligueinternationale2024-2025-27/pl02C.htm" TargetMode="External"/><Relationship Id="rId18" Type="http://schemas.openxmlformats.org/officeDocument/2006/relationships/hyperlink" Target="https://bowling.lexerbowling.com/bowlingdemeyrin/ligueinternationale2024-2025-27/pl00C.htm" TargetMode="External"/><Relationship Id="rId26" Type="http://schemas.openxmlformats.org/officeDocument/2006/relationships/hyperlink" Target="https://bowling.lexerbowling.com/bowlingdemeyrin/ligueinternationale2024-2025-27/pl099.htm" TargetMode="External"/><Relationship Id="rId39" Type="http://schemas.openxmlformats.org/officeDocument/2006/relationships/hyperlink" Target="https://bowling.lexerbowling.com/bowlingdemeyrin/ligueinternationale2024-2025-27/pl071.htm" TargetMode="External"/><Relationship Id="rId21" Type="http://schemas.openxmlformats.org/officeDocument/2006/relationships/hyperlink" Target="https://bowling.lexerbowling.com/bowlingdemeyrin/ligueinternationale2024-2025-27/pl030.htm" TargetMode="External"/><Relationship Id="rId34" Type="http://schemas.openxmlformats.org/officeDocument/2006/relationships/hyperlink" Target="https://bowling.lexerbowling.com/bowlingdemeyrin/ligueinternationale2024-2025-27/pl07C.htm" TargetMode="External"/><Relationship Id="rId42" Type="http://schemas.openxmlformats.org/officeDocument/2006/relationships/hyperlink" Target="https://bowling.lexerbowling.com/bowlingdemeyrin/ligueinternationale2024-2025-27/pl095.htm" TargetMode="External"/><Relationship Id="rId47" Type="http://schemas.openxmlformats.org/officeDocument/2006/relationships/hyperlink" Target="https://bowling.lexerbowling.com/bowlingdemeyrin/ligueinternationale2024-2025-27/pl007.htm" TargetMode="External"/><Relationship Id="rId50" Type="http://schemas.openxmlformats.org/officeDocument/2006/relationships/hyperlink" Target="https://bowling.lexerbowling.com/bowlingdemeyrin/ligueinternationale2024-2025-27/pl04F.htm" TargetMode="External"/><Relationship Id="rId55" Type="http://schemas.openxmlformats.org/officeDocument/2006/relationships/hyperlink" Target="https://bowling.lexerbowling.com/bowlingdemeyrin/ligueinternationale2024-2025-27/pl08D.htm" TargetMode="External"/><Relationship Id="rId63" Type="http://schemas.openxmlformats.org/officeDocument/2006/relationships/hyperlink" Target="https://bowling.lexerbowling.com/bowlingdemeyrin/ligueinternationale2024-2025-27/pl077.htm" TargetMode="External"/><Relationship Id="rId68" Type="http://schemas.openxmlformats.org/officeDocument/2006/relationships/hyperlink" Target="https://bowling.lexerbowling.com/bowlingdemeyrin/ligueinternationale2024-2025-27/pl061.htm" TargetMode="External"/><Relationship Id="rId76" Type="http://schemas.openxmlformats.org/officeDocument/2006/relationships/hyperlink" Target="https://bowling.lexerbowling.com/bowlingdemeyrin/ligueinternationale2024-2025-27/pl01E.htm" TargetMode="External"/><Relationship Id="rId84" Type="http://schemas.openxmlformats.org/officeDocument/2006/relationships/hyperlink" Target="https://bowling.lexerbowling.com/bowlingdemeyrin/ligueinternationale2024-2025-27/pl074.htm" TargetMode="External"/><Relationship Id="rId89" Type="http://schemas.openxmlformats.org/officeDocument/2006/relationships/hyperlink" Target="https://bowling.lexerbowling.com/bowlingdemeyrin/ligueinternationale2024-2025-27/pl00B.htm" TargetMode="External"/><Relationship Id="rId7" Type="http://schemas.openxmlformats.org/officeDocument/2006/relationships/hyperlink" Target="https://bowling.lexerbowling.com/bowlingdemeyrin/ligueinternationale2024-2025-27/pl07A.htm" TargetMode="External"/><Relationship Id="rId71" Type="http://schemas.openxmlformats.org/officeDocument/2006/relationships/hyperlink" Target="https://bowling.lexerbowling.com/bowlingdemeyrin/ligueinternationale2024-2025-27/pl009.htm" TargetMode="External"/><Relationship Id="rId2" Type="http://schemas.openxmlformats.org/officeDocument/2006/relationships/hyperlink" Target="https://bowling.lexerbowling.com/bowlingdemeyrin/ligueinternationale2024-2025-27/pl09D.htm" TargetMode="External"/><Relationship Id="rId16" Type="http://schemas.openxmlformats.org/officeDocument/2006/relationships/hyperlink" Target="https://bowling.lexerbowling.com/bowlingdemeyrin/ligueinternationale2024-2025-27/pl095.htm" TargetMode="External"/><Relationship Id="rId29" Type="http://schemas.openxmlformats.org/officeDocument/2006/relationships/hyperlink" Target="https://bowling.lexerbowling.com/bowlingdemeyrin/ligueinternationale2024-2025-27/pl063.htm" TargetMode="External"/><Relationship Id="rId11" Type="http://schemas.openxmlformats.org/officeDocument/2006/relationships/hyperlink" Target="https://bowling.lexerbowling.com/bowlingdemeyrin/ligueinternationale2024-2025-27/pl049.htm" TargetMode="External"/><Relationship Id="rId24" Type="http://schemas.openxmlformats.org/officeDocument/2006/relationships/hyperlink" Target="https://bowling.lexerbowling.com/bowlingdemeyrin/ligueinternationale2024-2025-27/pl022.htm" TargetMode="External"/><Relationship Id="rId32" Type="http://schemas.openxmlformats.org/officeDocument/2006/relationships/hyperlink" Target="https://bowling.lexerbowling.com/bowlingdemeyrin/ligueinternationale2024-2025-27/pl09B.htm" TargetMode="External"/><Relationship Id="rId37" Type="http://schemas.openxmlformats.org/officeDocument/2006/relationships/hyperlink" Target="https://bowling.lexerbowling.com/bowlingdemeyrin/ligueinternationale2024-2025-27/pl047.htm" TargetMode="External"/><Relationship Id="rId40" Type="http://schemas.openxmlformats.org/officeDocument/2006/relationships/hyperlink" Target="https://bowling.lexerbowling.com/bowlingdemeyrin/ligueinternationale2024-2025-27/pl069.htm" TargetMode="External"/><Relationship Id="rId45" Type="http://schemas.openxmlformats.org/officeDocument/2006/relationships/hyperlink" Target="https://bowling.lexerbowling.com/bowlingdemeyrin/ligueinternationale2024-2025-27/pl061.htm" TargetMode="External"/><Relationship Id="rId53" Type="http://schemas.openxmlformats.org/officeDocument/2006/relationships/hyperlink" Target="https://bowling.lexerbowling.com/bowlingdemeyrin/ligueinternationale2024-2025-27/pl09A.htm" TargetMode="External"/><Relationship Id="rId58" Type="http://schemas.openxmlformats.org/officeDocument/2006/relationships/hyperlink" Target="https://bowling.lexerbowling.com/bowlingdemeyrin/ligueinternationale2024-2025-27/pl08F.htm" TargetMode="External"/><Relationship Id="rId66" Type="http://schemas.openxmlformats.org/officeDocument/2006/relationships/hyperlink" Target="https://bowling.lexerbowling.com/bowlingdemeyrin/ligueinternationale2024-2025-27/pl071.htm" TargetMode="External"/><Relationship Id="rId74" Type="http://schemas.openxmlformats.org/officeDocument/2006/relationships/hyperlink" Target="https://bowling.lexerbowling.com/bowlingdemeyrin/ligueinternationale2024-2025-27/pl07A.htm" TargetMode="External"/><Relationship Id="rId79" Type="http://schemas.openxmlformats.org/officeDocument/2006/relationships/hyperlink" Target="https://bowling.lexerbowling.com/bowlingdemeyrin/ligueinternationale2024-2025-27/pl022.htm" TargetMode="External"/><Relationship Id="rId87" Type="http://schemas.openxmlformats.org/officeDocument/2006/relationships/hyperlink" Target="https://bowling.lexerbowling.com/bowlingdemeyrin/ligueinternationale2024-2025-27/pl095.htm" TargetMode="External"/><Relationship Id="rId5" Type="http://schemas.openxmlformats.org/officeDocument/2006/relationships/hyperlink" Target="https://bowling.lexerbowling.com/bowlingdemeyrin/ligueinternationale2024-2025-27/pl07C.htm" TargetMode="External"/><Relationship Id="rId61" Type="http://schemas.openxmlformats.org/officeDocument/2006/relationships/hyperlink" Target="https://bowling.lexerbowling.com/bowlingdemeyrin/ligueinternationale2024-2025-27/pl012.htm" TargetMode="External"/><Relationship Id="rId82" Type="http://schemas.openxmlformats.org/officeDocument/2006/relationships/hyperlink" Target="https://bowling.lexerbowling.com/bowlingdemeyrin/ligueinternationale2024-2025-27/pl06F.htm" TargetMode="External"/><Relationship Id="rId90" Type="http://schemas.openxmlformats.org/officeDocument/2006/relationships/hyperlink" Target="https://bowling.lexerbowling.com/bowlingdemeyrin/ligueinternationale2024-2025-27/pl063.htm" TargetMode="External"/><Relationship Id="rId19" Type="http://schemas.openxmlformats.org/officeDocument/2006/relationships/hyperlink" Target="https://bowling.lexerbowling.com/bowlingdemeyrin/ligueinternationale2024-2025-27/pl048.htm" TargetMode="External"/><Relationship Id="rId14" Type="http://schemas.openxmlformats.org/officeDocument/2006/relationships/hyperlink" Target="https://bowling.lexerbowling.com/bowlingdemeyrin/ligueinternationale2024-2025-27/pl024.htm" TargetMode="External"/><Relationship Id="rId22" Type="http://schemas.openxmlformats.org/officeDocument/2006/relationships/hyperlink" Target="https://bowling.lexerbowling.com/bowlingdemeyrin/ligueinternationale2024-2025-27/pl03E.htm" TargetMode="External"/><Relationship Id="rId27" Type="http://schemas.openxmlformats.org/officeDocument/2006/relationships/hyperlink" Target="https://bowling.lexerbowling.com/bowlingdemeyrin/ligueinternationale2024-2025-27/pl061.htm" TargetMode="External"/><Relationship Id="rId30" Type="http://schemas.openxmlformats.org/officeDocument/2006/relationships/hyperlink" Target="https://bowling.lexerbowling.com/bowlingdemeyrin/ligueinternationale2024-2025-27/pl096.htm" TargetMode="External"/><Relationship Id="rId35" Type="http://schemas.openxmlformats.org/officeDocument/2006/relationships/hyperlink" Target="https://bowling.lexerbowling.com/bowlingdemeyrin/ligueinternationale2024-2025-27/pl012.htm" TargetMode="External"/><Relationship Id="rId43" Type="http://schemas.openxmlformats.org/officeDocument/2006/relationships/hyperlink" Target="https://bowling.lexerbowling.com/bowlingdemeyrin/ligueinternationale2024-2025-27/pl099.htm" TargetMode="External"/><Relationship Id="rId48" Type="http://schemas.openxmlformats.org/officeDocument/2006/relationships/hyperlink" Target="https://bowling.lexerbowling.com/bowlingdemeyrin/ligueinternationale2024-2025-27/pl021.htm" TargetMode="External"/><Relationship Id="rId56" Type="http://schemas.openxmlformats.org/officeDocument/2006/relationships/hyperlink" Target="https://bowling.lexerbowling.com/bowlingdemeyrin/ligueinternationale2024-2025-27/pl022.htm" TargetMode="External"/><Relationship Id="rId64" Type="http://schemas.openxmlformats.org/officeDocument/2006/relationships/hyperlink" Target="https://bowling.lexerbowling.com/bowlingdemeyrin/ligueinternationale2024-2025-27/pl069.htm" TargetMode="External"/><Relationship Id="rId69" Type="http://schemas.openxmlformats.org/officeDocument/2006/relationships/hyperlink" Target="https://bowling.lexerbowling.com/bowlingdemeyrin/ligueinternationale2024-2025-27/pl048.htm" TargetMode="External"/><Relationship Id="rId77" Type="http://schemas.openxmlformats.org/officeDocument/2006/relationships/hyperlink" Target="https://bowling.lexerbowling.com/bowlingdemeyrin/ligueinternationale2024-2025-27/pl070.htm" TargetMode="External"/><Relationship Id="rId8" Type="http://schemas.openxmlformats.org/officeDocument/2006/relationships/hyperlink" Target="https://bowling.lexerbowling.com/bowlingdemeyrin/ligueinternationale2024-2025-27/pl012.htm" TargetMode="External"/><Relationship Id="rId51" Type="http://schemas.openxmlformats.org/officeDocument/2006/relationships/hyperlink" Target="https://bowling.lexerbowling.com/bowlingdemeyrin/ligueinternationale2024-2025-27/pl09C.htm" TargetMode="External"/><Relationship Id="rId72" Type="http://schemas.openxmlformats.org/officeDocument/2006/relationships/hyperlink" Target="https://bowling.lexerbowling.com/bowlingdemeyrin/ligueinternationale2024-2025-27/pl09A.htm" TargetMode="External"/><Relationship Id="rId80" Type="http://schemas.openxmlformats.org/officeDocument/2006/relationships/hyperlink" Target="https://bowling.lexerbowling.com/bowlingdemeyrin/ligueinternationale2024-2025-27/pl049.htm" TargetMode="External"/><Relationship Id="rId85" Type="http://schemas.openxmlformats.org/officeDocument/2006/relationships/hyperlink" Target="https://bowling.lexerbowling.com/bowlingdemeyrin/ligueinternationale2024-2025-27/pl097.htm" TargetMode="External"/><Relationship Id="rId3" Type="http://schemas.openxmlformats.org/officeDocument/2006/relationships/hyperlink" Target="https://bowling.lexerbowling.com/bowlingdemeyrin/ligueinternationale2024-2025-27/pl05D.htm" TargetMode="External"/><Relationship Id="rId12" Type="http://schemas.openxmlformats.org/officeDocument/2006/relationships/hyperlink" Target="https://bowling.lexerbowling.com/bowlingdemeyrin/ligueinternationale2024-2025-27/pl054.htm" TargetMode="External"/><Relationship Id="rId17" Type="http://schemas.openxmlformats.org/officeDocument/2006/relationships/hyperlink" Target="https://bowling.lexerbowling.com/bowlingdemeyrin/ligueinternationale2024-2025-27/pl01A.htm" TargetMode="External"/><Relationship Id="rId25" Type="http://schemas.openxmlformats.org/officeDocument/2006/relationships/hyperlink" Target="https://bowling.lexerbowling.com/bowlingdemeyrin/ligueinternationale2024-2025-27/pl08D.htm" TargetMode="External"/><Relationship Id="rId33" Type="http://schemas.openxmlformats.org/officeDocument/2006/relationships/hyperlink" Target="https://bowling.lexerbowling.com/bowlingdemeyrin/ligueinternationale2024-2025-27/pl03A.htm" TargetMode="External"/><Relationship Id="rId38" Type="http://schemas.openxmlformats.org/officeDocument/2006/relationships/hyperlink" Target="https://bowling.lexerbowling.com/bowlingdemeyrin/ligueinternationale2024-2025-27/pl02C.htm" TargetMode="External"/><Relationship Id="rId46" Type="http://schemas.openxmlformats.org/officeDocument/2006/relationships/hyperlink" Target="https://bowling.lexerbowling.com/bowlingdemeyrin/ligueinternationale2024-2025-27/pl07A.htm" TargetMode="External"/><Relationship Id="rId59" Type="http://schemas.openxmlformats.org/officeDocument/2006/relationships/hyperlink" Target="https://bowling.lexerbowling.com/bowlingdemeyrin/ligueinternationale2024-2025-27/pl00B.htm" TargetMode="External"/><Relationship Id="rId67" Type="http://schemas.openxmlformats.org/officeDocument/2006/relationships/hyperlink" Target="https://bowling.lexerbowling.com/bowlingdemeyrin/ligueinternationale2024-2025-27/pl07C.htm" TargetMode="External"/><Relationship Id="rId20" Type="http://schemas.openxmlformats.org/officeDocument/2006/relationships/hyperlink" Target="https://bowling.lexerbowling.com/bowlingdemeyrin/ligueinternationale2024-2025-27/pl097.htm" TargetMode="External"/><Relationship Id="rId41" Type="http://schemas.openxmlformats.org/officeDocument/2006/relationships/hyperlink" Target="https://bowling.lexerbowling.com/bowlingdemeyrin/ligueinternationale2024-2025-27/pl018.htm" TargetMode="External"/><Relationship Id="rId54" Type="http://schemas.openxmlformats.org/officeDocument/2006/relationships/hyperlink" Target="https://bowling.lexerbowling.com/bowlingdemeyrin/ligueinternationale2024-2025-27/pl049.htm" TargetMode="External"/><Relationship Id="rId62" Type="http://schemas.openxmlformats.org/officeDocument/2006/relationships/hyperlink" Target="https://bowling.lexerbowling.com/bowlingdemeyrin/ligueinternationale2024-2025-27/pl02C.htm" TargetMode="External"/><Relationship Id="rId70" Type="http://schemas.openxmlformats.org/officeDocument/2006/relationships/hyperlink" Target="https://bowling.lexerbowling.com/bowlingdemeyrin/ligueinternationale2024-2025-27/pl028.htm" TargetMode="External"/><Relationship Id="rId75" Type="http://schemas.openxmlformats.org/officeDocument/2006/relationships/hyperlink" Target="https://bowling.lexerbowling.com/bowlingdemeyrin/ligueinternationale2024-2025-27/pl062.htm" TargetMode="External"/><Relationship Id="rId83" Type="http://schemas.openxmlformats.org/officeDocument/2006/relationships/hyperlink" Target="https://bowling.lexerbowling.com/bowlingdemeyrin/ligueinternationale2024-2025-27/pl007.htm" TargetMode="External"/><Relationship Id="rId88" Type="http://schemas.openxmlformats.org/officeDocument/2006/relationships/hyperlink" Target="https://bowling.lexerbowling.com/bowlingdemeyrin/ligueinternationale2024-2025-27/pl05D.htm" TargetMode="External"/><Relationship Id="rId91" Type="http://schemas.openxmlformats.org/officeDocument/2006/relationships/printerSettings" Target="../printerSettings/printerSettings3.bin"/><Relationship Id="rId1" Type="http://schemas.openxmlformats.org/officeDocument/2006/relationships/hyperlink" Target="https://bowling.lexerbowling.com/bowlingdemeyrin/ligueinternationale2024-2025-27/pl03A.htm" TargetMode="External"/><Relationship Id="rId6" Type="http://schemas.openxmlformats.org/officeDocument/2006/relationships/hyperlink" Target="https://bowling.lexerbowling.com/bowlingdemeyrin/ligueinternationale2024-2025-27/pl01E.htm" TargetMode="External"/><Relationship Id="rId15" Type="http://schemas.openxmlformats.org/officeDocument/2006/relationships/hyperlink" Target="https://bowling.lexerbowling.com/bowlingdemeyrin/ligueinternationale2024-2025-27/pl06E.htm" TargetMode="External"/><Relationship Id="rId23" Type="http://schemas.openxmlformats.org/officeDocument/2006/relationships/hyperlink" Target="https://bowling.lexerbowling.com/bowlingdemeyrin/ligueinternationale2024-2025-27/pl009.htm" TargetMode="External"/><Relationship Id="rId28" Type="http://schemas.openxmlformats.org/officeDocument/2006/relationships/hyperlink" Target="https://bowling.lexerbowling.com/bowlingdemeyrin/ligueinternationale2024-2025-27/pl00B.htm" TargetMode="External"/><Relationship Id="rId36" Type="http://schemas.openxmlformats.org/officeDocument/2006/relationships/hyperlink" Target="https://bowling.lexerbowling.com/bowlingdemeyrin/ligueinternationale2024-2025-27/pl01E.htm" TargetMode="External"/><Relationship Id="rId49" Type="http://schemas.openxmlformats.org/officeDocument/2006/relationships/hyperlink" Target="https://bowling.lexerbowling.com/bowlingdemeyrin/ligueinternationale2024-2025-27/pl01A.htm" TargetMode="External"/><Relationship Id="rId57" Type="http://schemas.openxmlformats.org/officeDocument/2006/relationships/hyperlink" Target="https://bowling.lexerbowling.com/bowlingdemeyrin/ligueinternationale2024-2025-27/pl063.htm" TargetMode="External"/><Relationship Id="rId10" Type="http://schemas.openxmlformats.org/officeDocument/2006/relationships/hyperlink" Target="https://bowling.lexerbowling.com/bowlingdemeyrin/ligueinternationale2024-2025-27/pl074.htm" TargetMode="External"/><Relationship Id="rId31" Type="http://schemas.openxmlformats.org/officeDocument/2006/relationships/hyperlink" Target="https://bowling.lexerbowling.com/bowlingdemeyrin/ligueinternationale2024-2025-27/pl06F.htm" TargetMode="External"/><Relationship Id="rId44" Type="http://schemas.openxmlformats.org/officeDocument/2006/relationships/hyperlink" Target="https://bowling.lexerbowling.com/bowlingdemeyrin/ligueinternationale2024-2025-27/pl011.htm" TargetMode="External"/><Relationship Id="rId52" Type="http://schemas.openxmlformats.org/officeDocument/2006/relationships/hyperlink" Target="https://bowling.lexerbowling.com/bowlingdemeyrin/ligueinternationale2024-2025-27/pl02E.htm" TargetMode="External"/><Relationship Id="rId60" Type="http://schemas.openxmlformats.org/officeDocument/2006/relationships/hyperlink" Target="https://bowling.lexerbowling.com/bowlingdemeyrin/ligueinternationale2024-2025-27/pl03F.htm" TargetMode="External"/><Relationship Id="rId65" Type="http://schemas.openxmlformats.org/officeDocument/2006/relationships/hyperlink" Target="https://bowling.lexerbowling.com/bowlingdemeyrin/ligueinternationale2024-2025-27/pl03A.htm" TargetMode="External"/><Relationship Id="rId73" Type="http://schemas.openxmlformats.org/officeDocument/2006/relationships/hyperlink" Target="https://bowling.lexerbowling.com/bowlingdemeyrin/ligueinternationale2024-2025-27/pl018.htm" TargetMode="External"/><Relationship Id="rId78" Type="http://schemas.openxmlformats.org/officeDocument/2006/relationships/hyperlink" Target="https://bowling.lexerbowling.com/bowlingdemeyrin/ligueinternationale2024-2025-27/pl024.htm" TargetMode="External"/><Relationship Id="rId81" Type="http://schemas.openxmlformats.org/officeDocument/2006/relationships/hyperlink" Target="https://bowling.lexerbowling.com/bowlingdemeyrin/ligueinternationale2024-2025-27/pl08D.htm" TargetMode="External"/><Relationship Id="rId86" Type="http://schemas.openxmlformats.org/officeDocument/2006/relationships/hyperlink" Target="https://bowling.lexerbowling.com/bowlingdemeyrin/ligueinternationale2024-2025-27/pl06E.htm" TargetMode="External"/><Relationship Id="rId4" Type="http://schemas.openxmlformats.org/officeDocument/2006/relationships/hyperlink" Target="https://bowling.lexerbowling.com/bowlingdemeyrin/ligueinternationale2024-2025-27/pl071.htm" TargetMode="External"/><Relationship Id="rId9" Type="http://schemas.openxmlformats.org/officeDocument/2006/relationships/hyperlink" Target="https://bowling.lexerbowling.com/bowlingdemeyrin/ligueinternationale2024-2025-27/pl077.htm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meyrin/ligueinternationale2024-2025-27/pl072.htm" TargetMode="External"/><Relationship Id="rId117" Type="http://schemas.openxmlformats.org/officeDocument/2006/relationships/hyperlink" Target="https://bowling.lexerbowling.com/bowlingdemeyrin/ligueinternationale2024-2025-27/pl093.htm" TargetMode="External"/><Relationship Id="rId21" Type="http://schemas.openxmlformats.org/officeDocument/2006/relationships/hyperlink" Target="https://bowling.lexerbowling.com/bowlingdemeyrin/ligueinternationale2024-2025-27/pl048.htm" TargetMode="External"/><Relationship Id="rId42" Type="http://schemas.openxmlformats.org/officeDocument/2006/relationships/hyperlink" Target="https://bowling.lexerbowling.com/bowlingdemeyrin/ligueinternationale2024-2025-27/pl030.htm" TargetMode="External"/><Relationship Id="rId47" Type="http://schemas.openxmlformats.org/officeDocument/2006/relationships/hyperlink" Target="https://bowling.lexerbowling.com/bowlingdemeyrin/ligueinternationale2024-2025-27/pl02C.htm" TargetMode="External"/><Relationship Id="rId63" Type="http://schemas.openxmlformats.org/officeDocument/2006/relationships/hyperlink" Target="https://bowling.lexerbowling.com/bowlingdemeyrin/ligueinternationale2024-2025-27/pl06F.htm" TargetMode="External"/><Relationship Id="rId68" Type="http://schemas.openxmlformats.org/officeDocument/2006/relationships/hyperlink" Target="https://bowling.lexerbowling.com/bowlingdemeyrin/ligueinternationale2024-2025-27/pl030.htm" TargetMode="External"/><Relationship Id="rId84" Type="http://schemas.openxmlformats.org/officeDocument/2006/relationships/hyperlink" Target="https://bowling.lexerbowling.com/bowlingdemeyrin/ligueinternationale2024-2025-27/pl048.htm" TargetMode="External"/><Relationship Id="rId89" Type="http://schemas.openxmlformats.org/officeDocument/2006/relationships/hyperlink" Target="https://bowling.lexerbowling.com/bowlingdemeyrin/ligueinternationale2024-2025-27/pl00B.htm" TargetMode="External"/><Relationship Id="rId112" Type="http://schemas.openxmlformats.org/officeDocument/2006/relationships/hyperlink" Target="https://bowling.lexerbowling.com/bowlingdemeyrin/ligueinternationale2024-2025-27/pl061.htm" TargetMode="External"/><Relationship Id="rId16" Type="http://schemas.openxmlformats.org/officeDocument/2006/relationships/hyperlink" Target="https://bowling.lexerbowling.com/bowlingdemeyrin/ligueinternationale2024-2025-27/pl07A.htm" TargetMode="External"/><Relationship Id="rId107" Type="http://schemas.openxmlformats.org/officeDocument/2006/relationships/hyperlink" Target="https://bowling.lexerbowling.com/bowlingdemeyrin/ligueinternationale2024-2025-27/pl06E.htm" TargetMode="External"/><Relationship Id="rId11" Type="http://schemas.openxmlformats.org/officeDocument/2006/relationships/hyperlink" Target="https://bowling.lexerbowling.com/bowlingdemeyrin/ligueinternationale2024-2025-27/pl012.htm" TargetMode="External"/><Relationship Id="rId32" Type="http://schemas.openxmlformats.org/officeDocument/2006/relationships/hyperlink" Target="https://bowling.lexerbowling.com/bowlingdemeyrin/ligueinternationale2024-2025-27/pl06F.htm" TargetMode="External"/><Relationship Id="rId37" Type="http://schemas.openxmlformats.org/officeDocument/2006/relationships/hyperlink" Target="https://bowling.lexerbowling.com/bowlingdemeyrin/ligueinternationale2024-2025-27/pl03A.htm" TargetMode="External"/><Relationship Id="rId53" Type="http://schemas.openxmlformats.org/officeDocument/2006/relationships/hyperlink" Target="https://bowling.lexerbowling.com/bowlingdemeyrin/ligueinternationale2024-2025-27/pl02E.htm" TargetMode="External"/><Relationship Id="rId58" Type="http://schemas.openxmlformats.org/officeDocument/2006/relationships/hyperlink" Target="https://bowling.lexerbowling.com/bowlingdemeyrin/ligueinternationale2024-2025-27/pl099.htm" TargetMode="External"/><Relationship Id="rId74" Type="http://schemas.openxmlformats.org/officeDocument/2006/relationships/hyperlink" Target="https://bowling.lexerbowling.com/bowlingdemeyrin/ligueinternationale2024-2025-27/pl049.htm" TargetMode="External"/><Relationship Id="rId79" Type="http://schemas.openxmlformats.org/officeDocument/2006/relationships/hyperlink" Target="https://bowling.lexerbowling.com/bowlingdemeyrin/ligueinternationale2024-2025-27/pl022.htm" TargetMode="External"/><Relationship Id="rId102" Type="http://schemas.openxmlformats.org/officeDocument/2006/relationships/hyperlink" Target="https://bowling.lexerbowling.com/bowlingdemeyrin/ligueinternationale2024-2025-27/pl030.htm" TargetMode="External"/><Relationship Id="rId5" Type="http://schemas.openxmlformats.org/officeDocument/2006/relationships/hyperlink" Target="https://bowling.lexerbowling.com/bowlingdemeyrin/ligueinternationale2024-2025-27/pl03A.htm" TargetMode="External"/><Relationship Id="rId61" Type="http://schemas.openxmlformats.org/officeDocument/2006/relationships/hyperlink" Target="https://bowling.lexerbowling.com/bowlingdemeyrin/ligueinternationale2024-2025-27/pl071.htm" TargetMode="External"/><Relationship Id="rId82" Type="http://schemas.openxmlformats.org/officeDocument/2006/relationships/hyperlink" Target="https://bowling.lexerbowling.com/bowlingdemeyrin/ligueinternationale2024-2025-27/pl06E.htm" TargetMode="External"/><Relationship Id="rId90" Type="http://schemas.openxmlformats.org/officeDocument/2006/relationships/hyperlink" Target="https://bowling.lexerbowling.com/bowlingdemeyrin/ligueinternationale2024-2025-27/pl03F.htm" TargetMode="External"/><Relationship Id="rId95" Type="http://schemas.openxmlformats.org/officeDocument/2006/relationships/hyperlink" Target="https://bowling.lexerbowling.com/bowlingdemeyrin/ligueinternationale2024-2025-27/pl03A.htm" TargetMode="External"/><Relationship Id="rId19" Type="http://schemas.openxmlformats.org/officeDocument/2006/relationships/hyperlink" Target="https://bowling.lexerbowling.com/bowlingdemeyrin/ligueinternationale2024-2025-27/pl04F.htm" TargetMode="External"/><Relationship Id="rId14" Type="http://schemas.openxmlformats.org/officeDocument/2006/relationships/hyperlink" Target="https://bowling.lexerbowling.com/bowlingdemeyrin/ligueinternationale2024-2025-27/pl070.htm" TargetMode="External"/><Relationship Id="rId22" Type="http://schemas.openxmlformats.org/officeDocument/2006/relationships/hyperlink" Target="https://bowling.lexerbowling.com/bowlingdemeyrin/ligueinternationale2024-2025-27/pl01A.htm" TargetMode="External"/><Relationship Id="rId27" Type="http://schemas.openxmlformats.org/officeDocument/2006/relationships/hyperlink" Target="https://bowling.lexerbowling.com/bowlingdemeyrin/ligueinternationale2024-2025-27/pl022.htm" TargetMode="External"/><Relationship Id="rId30" Type="http://schemas.openxmlformats.org/officeDocument/2006/relationships/hyperlink" Target="https://bowling.lexerbowling.com/bowlingdemeyrin/ligueinternationale2024-2025-27/pl03F.htm" TargetMode="External"/><Relationship Id="rId35" Type="http://schemas.openxmlformats.org/officeDocument/2006/relationships/hyperlink" Target="https://bowling.lexerbowling.com/bowlingdemeyrin/ligueinternationale2024-2025-27/pl09B.htm" TargetMode="External"/><Relationship Id="rId43" Type="http://schemas.openxmlformats.org/officeDocument/2006/relationships/hyperlink" Target="https://bowling.lexerbowling.com/bowlingdemeyrin/ligueinternationale2024-2025-27/pl01E.htm" TargetMode="External"/><Relationship Id="rId48" Type="http://schemas.openxmlformats.org/officeDocument/2006/relationships/hyperlink" Target="https://bowling.lexerbowling.com/bowlingdemeyrin/ligueinternationale2024-2025-27/pl09A.htm" TargetMode="External"/><Relationship Id="rId56" Type="http://schemas.openxmlformats.org/officeDocument/2006/relationships/hyperlink" Target="https://bowling.lexerbowling.com/bowlingdemeyrin/ligueinternationale2024-2025-27/pl072.htm" TargetMode="External"/><Relationship Id="rId64" Type="http://schemas.openxmlformats.org/officeDocument/2006/relationships/hyperlink" Target="https://bowling.lexerbowling.com/bowlingdemeyrin/ligueinternationale2024-2025-27/pl090.htm" TargetMode="External"/><Relationship Id="rId69" Type="http://schemas.openxmlformats.org/officeDocument/2006/relationships/hyperlink" Target="https://bowling.lexerbowling.com/bowlingdemeyrin/ligueinternationale2024-2025-27/pl07A.htm" TargetMode="External"/><Relationship Id="rId77" Type="http://schemas.openxmlformats.org/officeDocument/2006/relationships/hyperlink" Target="https://bowling.lexerbowling.com/bowlingdemeyrin/ligueinternationale2024-2025-27/pl097.htm" TargetMode="External"/><Relationship Id="rId100" Type="http://schemas.openxmlformats.org/officeDocument/2006/relationships/hyperlink" Target="https://bowling.lexerbowling.com/bowlingdemeyrin/ligueinternationale2024-2025-27/pl007.htm" TargetMode="External"/><Relationship Id="rId105" Type="http://schemas.openxmlformats.org/officeDocument/2006/relationships/hyperlink" Target="https://bowling.lexerbowling.com/bowlingdemeyrin/ligueinternationale2024-2025-27/pl074.htm" TargetMode="External"/><Relationship Id="rId113" Type="http://schemas.openxmlformats.org/officeDocument/2006/relationships/hyperlink" Target="https://bowling.lexerbowling.com/bowlingdemeyrin/ligueinternationale2024-2025-27/pl099.htm" TargetMode="External"/><Relationship Id="rId118" Type="http://schemas.openxmlformats.org/officeDocument/2006/relationships/hyperlink" Target="https://bowling.lexerbowling.com/bowlingdemeyrin/ligueinternationale2024-2025-27/pl08D.htm" TargetMode="External"/><Relationship Id="rId8" Type="http://schemas.openxmlformats.org/officeDocument/2006/relationships/hyperlink" Target="https://bowling.lexerbowling.com/bowlingdemeyrin/ligueinternationale2024-2025-27/pl018.htm" TargetMode="External"/><Relationship Id="rId51" Type="http://schemas.openxmlformats.org/officeDocument/2006/relationships/hyperlink" Target="https://bowling.lexerbowling.com/bowlingdemeyrin/ligueinternationale2024-2025-27/pl090.htm" TargetMode="External"/><Relationship Id="rId72" Type="http://schemas.openxmlformats.org/officeDocument/2006/relationships/hyperlink" Target="https://bowling.lexerbowling.com/bowlingdemeyrin/ligueinternationale2024-2025-27/pl069.htm" TargetMode="External"/><Relationship Id="rId80" Type="http://schemas.openxmlformats.org/officeDocument/2006/relationships/hyperlink" Target="https://bowling.lexerbowling.com/bowlingdemeyrin/ligueinternationale2024-2025-27/pl03E.htm" TargetMode="External"/><Relationship Id="rId85" Type="http://schemas.openxmlformats.org/officeDocument/2006/relationships/hyperlink" Target="https://bowling.lexerbowling.com/bowlingdemeyrin/ligueinternationale2024-2025-27/pl01A.htm" TargetMode="External"/><Relationship Id="rId93" Type="http://schemas.openxmlformats.org/officeDocument/2006/relationships/hyperlink" Target="https://bowling.lexerbowling.com/bowlingdemeyrin/ligueinternationale2024-2025-27/pl07A.htm" TargetMode="External"/><Relationship Id="rId98" Type="http://schemas.openxmlformats.org/officeDocument/2006/relationships/hyperlink" Target="https://bowling.lexerbowling.com/bowlingdemeyrin/ligueinternationale2024-2025-27/pl069.htm" TargetMode="External"/><Relationship Id="rId121" Type="http://schemas.openxmlformats.org/officeDocument/2006/relationships/printerSettings" Target="../printerSettings/printerSettings4.bin"/><Relationship Id="rId3" Type="http://schemas.openxmlformats.org/officeDocument/2006/relationships/hyperlink" Target="https://bowling.lexerbowling.com/bowlingdemeyrin/ligueinternationale2024-2025-27/pl00C.htm" TargetMode="External"/><Relationship Id="rId12" Type="http://schemas.openxmlformats.org/officeDocument/2006/relationships/hyperlink" Target="https://bowling.lexerbowling.com/bowlingdemeyrin/ligueinternationale2024-2025-27/pl09C.htm" TargetMode="External"/><Relationship Id="rId17" Type="http://schemas.openxmlformats.org/officeDocument/2006/relationships/hyperlink" Target="https://bowling.lexerbowling.com/bowlingdemeyrin/ligueinternationale2024-2025-27/pl06E.htm" TargetMode="External"/><Relationship Id="rId25" Type="http://schemas.openxmlformats.org/officeDocument/2006/relationships/hyperlink" Target="https://bowling.lexerbowling.com/bowlingdemeyrin/ligueinternationale2024-2025-27/pl03E.htm" TargetMode="External"/><Relationship Id="rId33" Type="http://schemas.openxmlformats.org/officeDocument/2006/relationships/hyperlink" Target="https://bowling.lexerbowling.com/bowlingdemeyrin/ligueinternationale2024-2025-27/pl012.htm" TargetMode="External"/><Relationship Id="rId38" Type="http://schemas.openxmlformats.org/officeDocument/2006/relationships/hyperlink" Target="https://bowling.lexerbowling.com/bowlingdemeyrin/ligueinternationale2024-2025-27/pl070.htm" TargetMode="External"/><Relationship Id="rId46" Type="http://schemas.openxmlformats.org/officeDocument/2006/relationships/hyperlink" Target="https://bowling.lexerbowling.com/bowlingdemeyrin/ligueinternationale2024-2025-27/pl07C.htm" TargetMode="External"/><Relationship Id="rId59" Type="http://schemas.openxmlformats.org/officeDocument/2006/relationships/hyperlink" Target="https://bowling.lexerbowling.com/bowlingdemeyrin/ligueinternationale2024-2025-27/pl01A.htm" TargetMode="External"/><Relationship Id="rId67" Type="http://schemas.openxmlformats.org/officeDocument/2006/relationships/hyperlink" Target="https://bowling.lexerbowling.com/bowlingdemeyrin/ligueinternationale2024-2025-27/pl012.htm" TargetMode="External"/><Relationship Id="rId103" Type="http://schemas.openxmlformats.org/officeDocument/2006/relationships/hyperlink" Target="https://bowling.lexerbowling.com/bowlingdemeyrin/ligueinternationale2024-2025-27/pl070.htm" TargetMode="External"/><Relationship Id="rId108" Type="http://schemas.openxmlformats.org/officeDocument/2006/relationships/hyperlink" Target="https://bowling.lexerbowling.com/bowlingdemeyrin/ligueinternationale2024-2025-27/pl05D.htm" TargetMode="External"/><Relationship Id="rId116" Type="http://schemas.openxmlformats.org/officeDocument/2006/relationships/hyperlink" Target="https://bowling.lexerbowling.com/bowlingdemeyrin/ligueinternationale2024-2025-27/pl049.htm" TargetMode="External"/><Relationship Id="rId20" Type="http://schemas.openxmlformats.org/officeDocument/2006/relationships/hyperlink" Target="https://bowling.lexerbowling.com/bowlingdemeyrin/ligueinternationale2024-2025-27/pl054.htm" TargetMode="External"/><Relationship Id="rId41" Type="http://schemas.openxmlformats.org/officeDocument/2006/relationships/hyperlink" Target="https://bowling.lexerbowling.com/bowlingdemeyrin/ligueinternationale2024-2025-27/pl07A.htm" TargetMode="External"/><Relationship Id="rId54" Type="http://schemas.openxmlformats.org/officeDocument/2006/relationships/hyperlink" Target="https://bowling.lexerbowling.com/bowlingdemeyrin/ligueinternationale2024-2025-27/pl08D.htm" TargetMode="External"/><Relationship Id="rId62" Type="http://schemas.openxmlformats.org/officeDocument/2006/relationships/hyperlink" Target="https://bowling.lexerbowling.com/bowlingdemeyrin/ligueinternationale2024-2025-27/pl077.htm" TargetMode="External"/><Relationship Id="rId70" Type="http://schemas.openxmlformats.org/officeDocument/2006/relationships/hyperlink" Target="https://bowling.lexerbowling.com/bowlingdemeyrin/ligueinternationale2024-2025-27/pl018.htm" TargetMode="External"/><Relationship Id="rId75" Type="http://schemas.openxmlformats.org/officeDocument/2006/relationships/hyperlink" Target="https://bowling.lexerbowling.com/bowlingdemeyrin/ligueinternationale2024-2025-27/pl07C.htm" TargetMode="External"/><Relationship Id="rId83" Type="http://schemas.openxmlformats.org/officeDocument/2006/relationships/hyperlink" Target="https://bowling.lexerbowling.com/bowlingdemeyrin/ligueinternationale2024-2025-27/pl08D.htm" TargetMode="External"/><Relationship Id="rId88" Type="http://schemas.openxmlformats.org/officeDocument/2006/relationships/hyperlink" Target="https://bowling.lexerbowling.com/bowlingdemeyrin/ligueinternationale2024-2025-27/pl08F.htm" TargetMode="External"/><Relationship Id="rId91" Type="http://schemas.openxmlformats.org/officeDocument/2006/relationships/hyperlink" Target="https://bowling.lexerbowling.com/bowlingdemeyrin/ligueinternationale2024-2025-27/pl09B.htm" TargetMode="External"/><Relationship Id="rId96" Type="http://schemas.openxmlformats.org/officeDocument/2006/relationships/hyperlink" Target="https://bowling.lexerbowling.com/bowlingdemeyrin/ligueinternationale2024-2025-27/pl024.htm" TargetMode="External"/><Relationship Id="rId111" Type="http://schemas.openxmlformats.org/officeDocument/2006/relationships/hyperlink" Target="https://bowling.lexerbowling.com/bowlingdemeyrin/ligueinternationale2024-2025-27/pl028.htm" TargetMode="External"/><Relationship Id="rId1" Type="http://schemas.openxmlformats.org/officeDocument/2006/relationships/hyperlink" Target="https://bowling.lexerbowling.com/bowlingdemeyrin/ligueinternationale2024-2025-27/pl007.htm" TargetMode="External"/><Relationship Id="rId6" Type="http://schemas.openxmlformats.org/officeDocument/2006/relationships/hyperlink" Target="https://bowling.lexerbowling.com/bowlingdemeyrin/ligueinternationale2024-2025-27/pl07C.htm" TargetMode="External"/><Relationship Id="rId15" Type="http://schemas.openxmlformats.org/officeDocument/2006/relationships/hyperlink" Target="https://bowling.lexerbowling.com/bowlingdemeyrin/ligueinternationale2024-2025-27/pl08D.htm" TargetMode="External"/><Relationship Id="rId23" Type="http://schemas.openxmlformats.org/officeDocument/2006/relationships/hyperlink" Target="https://bowling.lexerbowling.com/bowlingdemeyrin/ligueinternationale2024-2025-27/pl049.htm" TargetMode="External"/><Relationship Id="rId28" Type="http://schemas.openxmlformats.org/officeDocument/2006/relationships/hyperlink" Target="https://bowling.lexerbowling.com/bowlingdemeyrin/ligueinternationale2024-2025-27/pl098.htm" TargetMode="External"/><Relationship Id="rId36" Type="http://schemas.openxmlformats.org/officeDocument/2006/relationships/hyperlink" Target="https://bowling.lexerbowling.com/bowlingdemeyrin/ligueinternationale2024-2025-27/pl031.htm" TargetMode="External"/><Relationship Id="rId49" Type="http://schemas.openxmlformats.org/officeDocument/2006/relationships/hyperlink" Target="https://bowling.lexerbowling.com/bowlingdemeyrin/ligueinternationale2024-2025-27/pl074.htm" TargetMode="External"/><Relationship Id="rId57" Type="http://schemas.openxmlformats.org/officeDocument/2006/relationships/hyperlink" Target="https://bowling.lexerbowling.com/bowlingdemeyrin/ligueinternationale2024-2025-27/pl022.htm" TargetMode="External"/><Relationship Id="rId106" Type="http://schemas.openxmlformats.org/officeDocument/2006/relationships/hyperlink" Target="https://bowling.lexerbowling.com/bowlingdemeyrin/ligueinternationale2024-2025-27/pl090.htm" TargetMode="External"/><Relationship Id="rId114" Type="http://schemas.openxmlformats.org/officeDocument/2006/relationships/hyperlink" Target="https://bowling.lexerbowling.com/bowlingdemeyrin/ligueinternationale2024-2025-27/pl02C.htm" TargetMode="External"/><Relationship Id="rId119" Type="http://schemas.openxmlformats.org/officeDocument/2006/relationships/hyperlink" Target="https://bowling.lexerbowling.com/bowlingdemeyrin/ligueinternationale2024-2025-27/pl009.htm" TargetMode="External"/><Relationship Id="rId10" Type="http://schemas.openxmlformats.org/officeDocument/2006/relationships/hyperlink" Target="https://bowling.lexerbowling.com/bowlingdemeyrin/ligueinternationale2024-2025-27/pl030.htm" TargetMode="External"/><Relationship Id="rId31" Type="http://schemas.openxmlformats.org/officeDocument/2006/relationships/hyperlink" Target="https://bowling.lexerbowling.com/bowlingdemeyrin/ligueinternationale2024-2025-27/pl05D.htm" TargetMode="External"/><Relationship Id="rId44" Type="http://schemas.openxmlformats.org/officeDocument/2006/relationships/hyperlink" Target="https://bowling.lexerbowling.com/bowlingdemeyrin/ligueinternationale2024-2025-27/pl018.htm" TargetMode="External"/><Relationship Id="rId52" Type="http://schemas.openxmlformats.org/officeDocument/2006/relationships/hyperlink" Target="https://bowling.lexerbowling.com/bowlingdemeyrin/ligueinternationale2024-2025-27/pl054.htm" TargetMode="External"/><Relationship Id="rId60" Type="http://schemas.openxmlformats.org/officeDocument/2006/relationships/hyperlink" Target="https://bowling.lexerbowling.com/bowlingdemeyrin/ligueinternationale2024-2025-27/pl00B.htm" TargetMode="External"/><Relationship Id="rId65" Type="http://schemas.openxmlformats.org/officeDocument/2006/relationships/hyperlink" Target="https://bowling.lexerbowling.com/bowlingdemeyrin/ligueinternationale2024-2025-27/pl02C.htm" TargetMode="External"/><Relationship Id="rId73" Type="http://schemas.openxmlformats.org/officeDocument/2006/relationships/hyperlink" Target="https://bowling.lexerbowling.com/bowlingdemeyrin/ligueinternationale2024-2025-27/pl047.htm" TargetMode="External"/><Relationship Id="rId78" Type="http://schemas.openxmlformats.org/officeDocument/2006/relationships/hyperlink" Target="https://bowling.lexerbowling.com/bowlingdemeyrin/ligueinternationale2024-2025-27/pl074.htm" TargetMode="External"/><Relationship Id="rId81" Type="http://schemas.openxmlformats.org/officeDocument/2006/relationships/hyperlink" Target="https://bowling.lexerbowling.com/bowlingdemeyrin/ligueinternationale2024-2025-27/pl099.htm" TargetMode="External"/><Relationship Id="rId86" Type="http://schemas.openxmlformats.org/officeDocument/2006/relationships/hyperlink" Target="https://bowling.lexerbowling.com/bowlingdemeyrin/ligueinternationale2024-2025-27/pl072.htm" TargetMode="External"/><Relationship Id="rId94" Type="http://schemas.openxmlformats.org/officeDocument/2006/relationships/hyperlink" Target="https://bowling.lexerbowling.com/bowlingdemeyrin/ligueinternationale2024-2025-27/pl01E.htm" TargetMode="External"/><Relationship Id="rId99" Type="http://schemas.openxmlformats.org/officeDocument/2006/relationships/hyperlink" Target="https://bowling.lexerbowling.com/bowlingdemeyrin/ligueinternationale2024-2025-27/pl07C.htm" TargetMode="External"/><Relationship Id="rId101" Type="http://schemas.openxmlformats.org/officeDocument/2006/relationships/hyperlink" Target="https://bowling.lexerbowling.com/bowlingdemeyrin/ligueinternationale2024-2025-27/pl06F.htm" TargetMode="External"/><Relationship Id="rId4" Type="http://schemas.openxmlformats.org/officeDocument/2006/relationships/hyperlink" Target="https://bowling.lexerbowling.com/bowlingdemeyrin/ligueinternationale2024-2025-27/pl06F.htm" TargetMode="External"/><Relationship Id="rId9" Type="http://schemas.openxmlformats.org/officeDocument/2006/relationships/hyperlink" Target="https://bowling.lexerbowling.com/bowlingdemeyrin/ligueinternationale2024-2025-27/pl01E.htm" TargetMode="External"/><Relationship Id="rId13" Type="http://schemas.openxmlformats.org/officeDocument/2006/relationships/hyperlink" Target="https://bowling.lexerbowling.com/bowlingdemeyrin/ligueinternationale2024-2025-27/pl069.htm" TargetMode="External"/><Relationship Id="rId18" Type="http://schemas.openxmlformats.org/officeDocument/2006/relationships/hyperlink" Target="https://bowling.lexerbowling.com/bowlingdemeyrin/ligueinternationale2024-2025-27/pl095.htm" TargetMode="External"/><Relationship Id="rId39" Type="http://schemas.openxmlformats.org/officeDocument/2006/relationships/hyperlink" Target="https://bowling.lexerbowling.com/bowlingdemeyrin/ligueinternationale2024-2025-27/pl069.htm" TargetMode="External"/><Relationship Id="rId109" Type="http://schemas.openxmlformats.org/officeDocument/2006/relationships/hyperlink" Target="https://bowling.lexerbowling.com/bowlingdemeyrin/ligueinternationale2024-2025-27/pl09D.htm" TargetMode="External"/><Relationship Id="rId34" Type="http://schemas.openxmlformats.org/officeDocument/2006/relationships/hyperlink" Target="https://bowling.lexerbowling.com/bowlingdemeyrin/ligueinternationale2024-2025-27/pl071.htm" TargetMode="External"/><Relationship Id="rId50" Type="http://schemas.openxmlformats.org/officeDocument/2006/relationships/hyperlink" Target="https://bowling.lexerbowling.com/bowlingdemeyrin/ligueinternationale2024-2025-27/pl024.htm" TargetMode="External"/><Relationship Id="rId55" Type="http://schemas.openxmlformats.org/officeDocument/2006/relationships/hyperlink" Target="https://bowling.lexerbowling.com/bowlingdemeyrin/ligueinternationale2024-2025-27/pl009.htm" TargetMode="External"/><Relationship Id="rId76" Type="http://schemas.openxmlformats.org/officeDocument/2006/relationships/hyperlink" Target="https://bowling.lexerbowling.com/bowlingdemeyrin/ligueinternationale2024-2025-27/pl054.htm" TargetMode="External"/><Relationship Id="rId97" Type="http://schemas.openxmlformats.org/officeDocument/2006/relationships/hyperlink" Target="https://bowling.lexerbowling.com/bowlingdemeyrin/ligueinternationale2024-2025-27/pl018.htm" TargetMode="External"/><Relationship Id="rId104" Type="http://schemas.openxmlformats.org/officeDocument/2006/relationships/hyperlink" Target="https://bowling.lexerbowling.com/bowlingdemeyrin/ligueinternationale2024-2025-27/pl097.htm" TargetMode="External"/><Relationship Id="rId120" Type="http://schemas.openxmlformats.org/officeDocument/2006/relationships/hyperlink" Target="https://bowling.lexerbowling.com/bowlingdemeyrin/ligueinternationale2024-2025-27/pl03F.htm" TargetMode="External"/><Relationship Id="rId7" Type="http://schemas.openxmlformats.org/officeDocument/2006/relationships/hyperlink" Target="https://bowling.lexerbowling.com/bowlingdemeyrin/ligueinternationale2024-2025-27/pl024.htm" TargetMode="External"/><Relationship Id="rId71" Type="http://schemas.openxmlformats.org/officeDocument/2006/relationships/hyperlink" Target="https://bowling.lexerbowling.com/bowlingdemeyrin/ligueinternationale2024-2025-27/pl03A.htm" TargetMode="External"/><Relationship Id="rId92" Type="http://schemas.openxmlformats.org/officeDocument/2006/relationships/hyperlink" Target="https://bowling.lexerbowling.com/bowlingdemeyrin/ligueinternationale2024-2025-27/pl047.htm" TargetMode="External"/><Relationship Id="rId2" Type="http://schemas.openxmlformats.org/officeDocument/2006/relationships/hyperlink" Target="https://bowling.lexerbowling.com/bowlingdemeyrin/ligueinternationale2024-2025-27/pl071.htm" TargetMode="External"/><Relationship Id="rId29" Type="http://schemas.openxmlformats.org/officeDocument/2006/relationships/hyperlink" Target="https://bowling.lexerbowling.com/bowlingdemeyrin/ligueinternationale2024-2025-27/pl08F.htm" TargetMode="External"/><Relationship Id="rId24" Type="http://schemas.openxmlformats.org/officeDocument/2006/relationships/hyperlink" Target="https://bowling.lexerbowling.com/bowlingdemeyrin/ligueinternationale2024-2025-27/pl099.htm" TargetMode="External"/><Relationship Id="rId40" Type="http://schemas.openxmlformats.org/officeDocument/2006/relationships/hyperlink" Target="https://bowling.lexerbowling.com/bowlingdemeyrin/ligueinternationale2024-2025-27/pl047.htm" TargetMode="External"/><Relationship Id="rId45" Type="http://schemas.openxmlformats.org/officeDocument/2006/relationships/hyperlink" Target="https://bowling.lexerbowling.com/bowlingdemeyrin/ligueinternationale2024-2025-27/pl06E.htm" TargetMode="External"/><Relationship Id="rId66" Type="http://schemas.openxmlformats.org/officeDocument/2006/relationships/hyperlink" Target="https://bowling.lexerbowling.com/bowlingdemeyrin/ligueinternationale2024-2025-27/pl01E.htm" TargetMode="External"/><Relationship Id="rId87" Type="http://schemas.openxmlformats.org/officeDocument/2006/relationships/hyperlink" Target="https://bowling.lexerbowling.com/bowlingdemeyrin/ligueinternationale2024-2025-27/pl04F.htm" TargetMode="External"/><Relationship Id="rId110" Type="http://schemas.openxmlformats.org/officeDocument/2006/relationships/hyperlink" Target="https://bowling.lexerbowling.com/bowlingdemeyrin/ligueinternationale2024-2025-27/pl095.htm" TargetMode="External"/><Relationship Id="rId115" Type="http://schemas.openxmlformats.org/officeDocument/2006/relationships/hyperlink" Target="https://bowling.lexerbowling.com/bowlingdemeyrin/ligueinternationale2024-2025-27/pl04F.ht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meyrin/ligueinternationale2024-2025-27/pl00C.htm" TargetMode="External"/><Relationship Id="rId21" Type="http://schemas.openxmlformats.org/officeDocument/2006/relationships/hyperlink" Target="https://bowling.lexerbowling.com/bowlingdemeyrin/ligueinternationale2024-2025-27/pl024.htm" TargetMode="External"/><Relationship Id="rId42" Type="http://schemas.openxmlformats.org/officeDocument/2006/relationships/hyperlink" Target="https://bowling.lexerbowling.com/bowlingdemeyrin/ligueinternationale2024-2025-27/pl03E.htm" TargetMode="External"/><Relationship Id="rId63" Type="http://schemas.openxmlformats.org/officeDocument/2006/relationships/hyperlink" Target="https://bowling.lexerbowling.com/bowlingdemeyrin/ligueinternationale2024-2025-27/pl007.htm" TargetMode="External"/><Relationship Id="rId84" Type="http://schemas.openxmlformats.org/officeDocument/2006/relationships/hyperlink" Target="https://bowling.lexerbowling.com/bowlingdemeyrin/ligueinternationale2024-2025-27/pl02E.htm" TargetMode="External"/><Relationship Id="rId138" Type="http://schemas.openxmlformats.org/officeDocument/2006/relationships/hyperlink" Target="https://bowling.lexerbowling.com/bowlingdemeyrin/ligueinternationale2024-2025-27/pl095.htm" TargetMode="External"/><Relationship Id="rId159" Type="http://schemas.openxmlformats.org/officeDocument/2006/relationships/hyperlink" Target="https://bowling.lexerbowling.com/bowlingdemeyrin/ligueinternationale2024-2025-27/pl06F.htm" TargetMode="External"/><Relationship Id="rId170" Type="http://schemas.openxmlformats.org/officeDocument/2006/relationships/hyperlink" Target="https://bowling.lexerbowling.com/bowlingdemeyrin/ligueinternationale2024-2025-27/pl070.htm" TargetMode="External"/><Relationship Id="rId191" Type="http://schemas.openxmlformats.org/officeDocument/2006/relationships/hyperlink" Target="https://bowling.lexerbowling.com/bowlingdemeyrin/ligueinternationale2024-2025-27/pl03E.htm" TargetMode="External"/><Relationship Id="rId205" Type="http://schemas.openxmlformats.org/officeDocument/2006/relationships/hyperlink" Target="https://bowling.lexerbowling.com/bowlingdemeyrin/ligueinternationale2024-2025-27/pl071.htm" TargetMode="External"/><Relationship Id="rId226" Type="http://schemas.openxmlformats.org/officeDocument/2006/relationships/hyperlink" Target="https://bowling.lexerbowling.com/bowlingdemeyrin/ligueinternationale2024-2025-27/pl028.htm" TargetMode="External"/><Relationship Id="rId247" Type="http://schemas.openxmlformats.org/officeDocument/2006/relationships/hyperlink" Target="https://bowling.lexerbowling.com/bowlingdemeyrin/ligueinternationale2024-2025-27/pl072.htm" TargetMode="External"/><Relationship Id="rId107" Type="http://schemas.openxmlformats.org/officeDocument/2006/relationships/hyperlink" Target="https://bowling.lexerbowling.com/bowlingdemeyrin/ligueinternationale2024-2025-27/pl012.htm" TargetMode="External"/><Relationship Id="rId11" Type="http://schemas.openxmlformats.org/officeDocument/2006/relationships/hyperlink" Target="https://bowling.lexerbowling.com/bowlingdemeyrin/ligueinternationale2024-2025-27/pl06F.htm" TargetMode="External"/><Relationship Id="rId32" Type="http://schemas.openxmlformats.org/officeDocument/2006/relationships/hyperlink" Target="https://bowling.lexerbowling.com/bowlingdemeyrin/ligueinternationale2024-2025-27/pl09C.htm" TargetMode="External"/><Relationship Id="rId53" Type="http://schemas.openxmlformats.org/officeDocument/2006/relationships/hyperlink" Target="https://bowling.lexerbowling.com/bowlingdemeyrin/ligueinternationale2024-2025-27/pl071.htm" TargetMode="External"/><Relationship Id="rId74" Type="http://schemas.openxmlformats.org/officeDocument/2006/relationships/hyperlink" Target="https://bowling.lexerbowling.com/bowlingdemeyrin/ligueinternationale2024-2025-27/pl009.htm" TargetMode="External"/><Relationship Id="rId128" Type="http://schemas.openxmlformats.org/officeDocument/2006/relationships/hyperlink" Target="https://bowling.lexerbowling.com/bowlingdemeyrin/ligueinternationale2024-2025-27/pl021.htm" TargetMode="External"/><Relationship Id="rId149" Type="http://schemas.openxmlformats.org/officeDocument/2006/relationships/hyperlink" Target="https://bowling.lexerbowling.com/bowlingdemeyrin/ligueinternationale2024-2025-27/pl063.htm" TargetMode="External"/><Relationship Id="rId5" Type="http://schemas.openxmlformats.org/officeDocument/2006/relationships/hyperlink" Target="https://bowling.lexerbowling.com/bowlingdemeyrin/ligueinternationale2024-2025-27/pl047.htm" TargetMode="External"/><Relationship Id="rId95" Type="http://schemas.openxmlformats.org/officeDocument/2006/relationships/hyperlink" Target="https://bowling.lexerbowling.com/bowlingdemeyrin/ligueinternationale2024-2025-27/pl096.htm" TargetMode="External"/><Relationship Id="rId160" Type="http://schemas.openxmlformats.org/officeDocument/2006/relationships/hyperlink" Target="https://bowling.lexerbowling.com/bowlingdemeyrin/ligueinternationale2024-2025-27/pl02C.htm" TargetMode="External"/><Relationship Id="rId181" Type="http://schemas.openxmlformats.org/officeDocument/2006/relationships/hyperlink" Target="https://bowling.lexerbowling.com/bowlingdemeyrin/ligueinternationale2024-2025-27/pl074.htm" TargetMode="External"/><Relationship Id="rId216" Type="http://schemas.openxmlformats.org/officeDocument/2006/relationships/hyperlink" Target="https://bowling.lexerbowling.com/bowlingdemeyrin/ligueinternationale2024-2025-27/pl07A.htm" TargetMode="External"/><Relationship Id="rId237" Type="http://schemas.openxmlformats.org/officeDocument/2006/relationships/hyperlink" Target="https://bowling.lexerbowling.com/bowlingdemeyrin/ligueinternationale2024-2025-27/pl048.htm" TargetMode="External"/><Relationship Id="rId258" Type="http://schemas.openxmlformats.org/officeDocument/2006/relationships/table" Target="../tables/table10.xml"/><Relationship Id="rId22" Type="http://schemas.openxmlformats.org/officeDocument/2006/relationships/hyperlink" Target="https://bowling.lexerbowling.com/bowlingdemeyrin/ligueinternationale2024-2025-27/pl09A.htm" TargetMode="External"/><Relationship Id="rId43" Type="http://schemas.openxmlformats.org/officeDocument/2006/relationships/hyperlink" Target="https://bowling.lexerbowling.com/bowlingdemeyrin/ligueinternationale2024-2025-27/pl00B.htm" TargetMode="External"/><Relationship Id="rId64" Type="http://schemas.openxmlformats.org/officeDocument/2006/relationships/hyperlink" Target="https://bowling.lexerbowling.com/bowlingdemeyrin/ligueinternationale2024-2025-27/pl062.htm" TargetMode="External"/><Relationship Id="rId118" Type="http://schemas.openxmlformats.org/officeDocument/2006/relationships/hyperlink" Target="https://bowling.lexerbowling.com/bowlingdemeyrin/ligueinternationale2024-2025-27/pl007.htm" TargetMode="External"/><Relationship Id="rId139" Type="http://schemas.openxmlformats.org/officeDocument/2006/relationships/hyperlink" Target="https://bowling.lexerbowling.com/bowlingdemeyrin/ligueinternationale2024-2025-27/pl02E.htm" TargetMode="External"/><Relationship Id="rId85" Type="http://schemas.openxmlformats.org/officeDocument/2006/relationships/hyperlink" Target="https://bowling.lexerbowling.com/bowlingdemeyrin/ligueinternationale2024-2025-27/pl08D.htm" TargetMode="External"/><Relationship Id="rId150" Type="http://schemas.openxmlformats.org/officeDocument/2006/relationships/hyperlink" Target="https://bowling.lexerbowling.com/bowlingdemeyrin/ligueinternationale2024-2025-27/pl096.htm" TargetMode="External"/><Relationship Id="rId171" Type="http://schemas.openxmlformats.org/officeDocument/2006/relationships/hyperlink" Target="https://bowling.lexerbowling.com/bowlingdemeyrin/ligueinternationale2024-2025-27/pl024.htm" TargetMode="External"/><Relationship Id="rId192" Type="http://schemas.openxmlformats.org/officeDocument/2006/relationships/hyperlink" Target="https://bowling.lexerbowling.com/bowlingdemeyrin/ligueinternationale2024-2025-27/pl097.htm" TargetMode="External"/><Relationship Id="rId206" Type="http://schemas.openxmlformats.org/officeDocument/2006/relationships/hyperlink" Target="https://bowling.lexerbowling.com/bowlingdemeyrin/ligueinternationale2024-2025-27/pl06F.htm" TargetMode="External"/><Relationship Id="rId227" Type="http://schemas.openxmlformats.org/officeDocument/2006/relationships/hyperlink" Target="https://bowling.lexerbowling.com/bowlingdemeyrin/ligueinternationale2024-2025-27/pl011.htm" TargetMode="External"/><Relationship Id="rId248" Type="http://schemas.openxmlformats.org/officeDocument/2006/relationships/hyperlink" Target="https://bowling.lexerbowling.com/bowlingdemeyrin/ligueinternationale2024-2025-27/pl093.htm" TargetMode="External"/><Relationship Id="rId12" Type="http://schemas.openxmlformats.org/officeDocument/2006/relationships/hyperlink" Target="https://bowling.lexerbowling.com/bowlingdemeyrin/ligueinternationale2024-2025-27/pl01E.htm" TargetMode="External"/><Relationship Id="rId33" Type="http://schemas.openxmlformats.org/officeDocument/2006/relationships/hyperlink" Target="https://bowling.lexerbowling.com/bowlingdemeyrin/ligueinternationale2024-2025-27/pl02E.htm" TargetMode="External"/><Relationship Id="rId108" Type="http://schemas.openxmlformats.org/officeDocument/2006/relationships/hyperlink" Target="https://bowling.lexerbowling.com/bowlingdemeyrin/ligueinternationale2024-2025-27/pl071.htm" TargetMode="External"/><Relationship Id="rId129" Type="http://schemas.openxmlformats.org/officeDocument/2006/relationships/hyperlink" Target="https://bowling.lexerbowling.com/bowlingdemeyrin/ligueinternationale2024-2025-27/pl009.htm" TargetMode="External"/><Relationship Id="rId54" Type="http://schemas.openxmlformats.org/officeDocument/2006/relationships/hyperlink" Target="https://bowling.lexerbowling.com/bowlingdemeyrin/ligueinternationale2024-2025-27/pl07C.htm" TargetMode="External"/><Relationship Id="rId75" Type="http://schemas.openxmlformats.org/officeDocument/2006/relationships/hyperlink" Target="https://bowling.lexerbowling.com/bowlingdemeyrin/ligueinternationale2024-2025-27/pl04F.htm" TargetMode="External"/><Relationship Id="rId96" Type="http://schemas.openxmlformats.org/officeDocument/2006/relationships/hyperlink" Target="https://bowling.lexerbowling.com/bowlingdemeyrin/ligueinternationale2024-2025-27/pl03F.htm" TargetMode="External"/><Relationship Id="rId140" Type="http://schemas.openxmlformats.org/officeDocument/2006/relationships/hyperlink" Target="https://bowling.lexerbowling.com/bowlingdemeyrin/ligueinternationale2024-2025-27/pl08D.htm" TargetMode="External"/><Relationship Id="rId161" Type="http://schemas.openxmlformats.org/officeDocument/2006/relationships/hyperlink" Target="https://bowling.lexerbowling.com/bowlingdemeyrin/ligueinternationale2024-2025-27/pl077.htm" TargetMode="External"/><Relationship Id="rId182" Type="http://schemas.openxmlformats.org/officeDocument/2006/relationships/hyperlink" Target="https://bowling.lexerbowling.com/bowlingdemeyrin/ligueinternationale2024-2025-27/pl049.htm" TargetMode="External"/><Relationship Id="rId217" Type="http://schemas.openxmlformats.org/officeDocument/2006/relationships/hyperlink" Target="https://bowling.lexerbowling.com/bowlingdemeyrin/ligueinternationale2024-2025-27/pl00C.htm" TargetMode="External"/><Relationship Id="rId1" Type="http://schemas.openxmlformats.org/officeDocument/2006/relationships/hyperlink" Target="https://bowling.lexerbowling.com/bowlingdemeyrin/ligueinternationale2024-2025-27/pl09B.htm" TargetMode="External"/><Relationship Id="rId6" Type="http://schemas.openxmlformats.org/officeDocument/2006/relationships/hyperlink" Target="https://bowling.lexerbowling.com/bowlingdemeyrin/ligueinternationale2024-2025-27/pl07C.htm" TargetMode="External"/><Relationship Id="rId212" Type="http://schemas.openxmlformats.org/officeDocument/2006/relationships/hyperlink" Target="https://bowling.lexerbowling.com/bowlingdemeyrin/ligueinternationale2024-2025-27/pl09D.htm" TargetMode="External"/><Relationship Id="rId233" Type="http://schemas.openxmlformats.org/officeDocument/2006/relationships/hyperlink" Target="https://bowling.lexerbowling.com/bowlingdemeyrin/ligueinternationale2024-2025-27/pl061.htm" TargetMode="External"/><Relationship Id="rId238" Type="http://schemas.openxmlformats.org/officeDocument/2006/relationships/hyperlink" Target="https://bowling.lexerbowling.com/bowlingdemeyrin/ligueinternationale2024-2025-27/pl095.htm" TargetMode="External"/><Relationship Id="rId254" Type="http://schemas.openxmlformats.org/officeDocument/2006/relationships/hyperlink" Target="https://bowling.lexerbowling.com/bowlingdemeyrin/ligueinternationale2024-2025-27/pl03F.htm" TargetMode="External"/><Relationship Id="rId259" Type="http://schemas.openxmlformats.org/officeDocument/2006/relationships/table" Target="../tables/table11.xml"/><Relationship Id="rId23" Type="http://schemas.openxmlformats.org/officeDocument/2006/relationships/hyperlink" Target="https://bowling.lexerbowling.com/bowlingdemeyrin/ligueinternationale2024-2025-27/pl021.htm" TargetMode="External"/><Relationship Id="rId28" Type="http://schemas.openxmlformats.org/officeDocument/2006/relationships/hyperlink" Target="https://bowling.lexerbowling.com/bowlingdemeyrin/ligueinternationale2024-2025-27/pl05D.htm" TargetMode="External"/><Relationship Id="rId49" Type="http://schemas.openxmlformats.org/officeDocument/2006/relationships/hyperlink" Target="https://bowling.lexerbowling.com/bowlingdemeyrin/ligueinternationale2024-2025-27/pl09D.htm" TargetMode="External"/><Relationship Id="rId114" Type="http://schemas.openxmlformats.org/officeDocument/2006/relationships/hyperlink" Target="https://bowling.lexerbowling.com/bowlingdemeyrin/ligueinternationale2024-2025-27/pl069.htm" TargetMode="External"/><Relationship Id="rId119" Type="http://schemas.openxmlformats.org/officeDocument/2006/relationships/hyperlink" Target="https://bowling.lexerbowling.com/bowlingdemeyrin/ligueinternationale2024-2025-27/pl062.htm" TargetMode="External"/><Relationship Id="rId44" Type="http://schemas.openxmlformats.org/officeDocument/2006/relationships/hyperlink" Target="https://bowling.lexerbowling.com/bowlingdemeyrin/ligueinternationale2024-2025-27/pl063.htm" TargetMode="External"/><Relationship Id="rId60" Type="http://schemas.openxmlformats.org/officeDocument/2006/relationships/hyperlink" Target="https://bowling.lexerbowling.com/bowlingdemeyrin/ligueinternationale2024-2025-27/pl028.htm" TargetMode="External"/><Relationship Id="rId65" Type="http://schemas.openxmlformats.org/officeDocument/2006/relationships/hyperlink" Target="https://bowling.lexerbowling.com/bowlingdemeyrin/ligueinternationale2024-2025-27/pl07A.htm" TargetMode="External"/><Relationship Id="rId81" Type="http://schemas.openxmlformats.org/officeDocument/2006/relationships/hyperlink" Target="https://bowling.lexerbowling.com/bowlingdemeyrin/ligueinternationale2024-2025-27/pl01A.htm" TargetMode="External"/><Relationship Id="rId86" Type="http://schemas.openxmlformats.org/officeDocument/2006/relationships/hyperlink" Target="https://bowling.lexerbowling.com/bowlingdemeyrin/ligueinternationale2024-2025-27/pl099.htm" TargetMode="External"/><Relationship Id="rId130" Type="http://schemas.openxmlformats.org/officeDocument/2006/relationships/hyperlink" Target="https://bowling.lexerbowling.com/bowlingdemeyrin/ligueinternationale2024-2025-27/pl04F.htm" TargetMode="External"/><Relationship Id="rId135" Type="http://schemas.openxmlformats.org/officeDocument/2006/relationships/hyperlink" Target="https://bowling.lexerbowling.com/bowlingdemeyrin/ligueinternationale2024-2025-27/pl061.htm" TargetMode="External"/><Relationship Id="rId151" Type="http://schemas.openxmlformats.org/officeDocument/2006/relationships/hyperlink" Target="https://bowling.lexerbowling.com/bowlingdemeyrin/ligueinternationale2024-2025-27/pl03F.htm" TargetMode="External"/><Relationship Id="rId156" Type="http://schemas.openxmlformats.org/officeDocument/2006/relationships/hyperlink" Target="https://bowling.lexerbowling.com/bowlingdemeyrin/ligueinternationale2024-2025-27/pl012.htm" TargetMode="External"/><Relationship Id="rId177" Type="http://schemas.openxmlformats.org/officeDocument/2006/relationships/hyperlink" Target="https://bowling.lexerbowling.com/bowlingdemeyrin/ligueinternationale2024-2025-27/pl021.htm" TargetMode="External"/><Relationship Id="rId198" Type="http://schemas.openxmlformats.org/officeDocument/2006/relationships/hyperlink" Target="https://bowling.lexerbowling.com/bowlingdemeyrin/ligueinternationale2024-2025-27/pl063.htm" TargetMode="External"/><Relationship Id="rId172" Type="http://schemas.openxmlformats.org/officeDocument/2006/relationships/hyperlink" Target="https://bowling.lexerbowling.com/bowlingdemeyrin/ligueinternationale2024-2025-27/pl011.htm" TargetMode="External"/><Relationship Id="rId193" Type="http://schemas.openxmlformats.org/officeDocument/2006/relationships/hyperlink" Target="https://bowling.lexerbowling.com/bowlingdemeyrin/ligueinternationale2024-2025-27/pl022.htm" TargetMode="External"/><Relationship Id="rId202" Type="http://schemas.openxmlformats.org/officeDocument/2006/relationships/hyperlink" Target="https://bowling.lexerbowling.com/bowlingdemeyrin/ligueinternationale2024-2025-27/pl031.htm" TargetMode="External"/><Relationship Id="rId207" Type="http://schemas.openxmlformats.org/officeDocument/2006/relationships/hyperlink" Target="https://bowling.lexerbowling.com/bowlingdemeyrin/ligueinternationale2024-2025-27/pl012.htm" TargetMode="External"/><Relationship Id="rId223" Type="http://schemas.openxmlformats.org/officeDocument/2006/relationships/hyperlink" Target="https://bowling.lexerbowling.com/bowlingdemeyrin/ligueinternationale2024-2025-27/pl030.htm" TargetMode="External"/><Relationship Id="rId228" Type="http://schemas.openxmlformats.org/officeDocument/2006/relationships/hyperlink" Target="https://bowling.lexerbowling.com/bowlingdemeyrin/ligueinternationale2024-2025-27/pl09C.htm" TargetMode="External"/><Relationship Id="rId244" Type="http://schemas.openxmlformats.org/officeDocument/2006/relationships/hyperlink" Target="https://bowling.lexerbowling.com/bowlingdemeyrin/ligueinternationale2024-2025-27/pl04F.htm" TargetMode="External"/><Relationship Id="rId249" Type="http://schemas.openxmlformats.org/officeDocument/2006/relationships/hyperlink" Target="https://bowling.lexerbowling.com/bowlingdemeyrin/ligueinternationale2024-2025-27/pl098.htm" TargetMode="External"/><Relationship Id="rId13" Type="http://schemas.openxmlformats.org/officeDocument/2006/relationships/hyperlink" Target="https://bowling.lexerbowling.com/bowlingdemeyrin/ligueinternationale2024-2025-27/pl028.htm" TargetMode="External"/><Relationship Id="rId18" Type="http://schemas.openxmlformats.org/officeDocument/2006/relationships/hyperlink" Target="https://bowling.lexerbowling.com/bowlingdemeyrin/ligueinternationale2024-2025-27/pl011.htm" TargetMode="External"/><Relationship Id="rId39" Type="http://schemas.openxmlformats.org/officeDocument/2006/relationships/hyperlink" Target="https://bowling.lexerbowling.com/bowlingdemeyrin/ligueinternationale2024-2025-27/pl097.htm" TargetMode="External"/><Relationship Id="rId109" Type="http://schemas.openxmlformats.org/officeDocument/2006/relationships/hyperlink" Target="https://bowling.lexerbowling.com/bowlingdemeyrin/ligueinternationale2024-2025-27/pl07C.htm" TargetMode="External"/><Relationship Id="rId260" Type="http://schemas.openxmlformats.org/officeDocument/2006/relationships/table" Target="../tables/table12.xml"/><Relationship Id="rId34" Type="http://schemas.openxmlformats.org/officeDocument/2006/relationships/hyperlink" Target="https://bowling.lexerbowling.com/bowlingdemeyrin/ligueinternationale2024-2025-27/pl00C.htm" TargetMode="External"/><Relationship Id="rId50" Type="http://schemas.openxmlformats.org/officeDocument/2006/relationships/hyperlink" Target="https://bowling.lexerbowling.com/bowlingdemeyrin/ligueinternationale2024-2025-27/pl03A.htm" TargetMode="External"/><Relationship Id="rId55" Type="http://schemas.openxmlformats.org/officeDocument/2006/relationships/hyperlink" Target="https://bowling.lexerbowling.com/bowlingdemeyrin/ligueinternationale2024-2025-27/pl06F.htm" TargetMode="External"/><Relationship Id="rId76" Type="http://schemas.openxmlformats.org/officeDocument/2006/relationships/hyperlink" Target="https://bowling.lexerbowling.com/bowlingdemeyrin/ligueinternationale2024-2025-27/pl030.htm" TargetMode="External"/><Relationship Id="rId97" Type="http://schemas.openxmlformats.org/officeDocument/2006/relationships/hyperlink" Target="https://bowling.lexerbowling.com/bowlingdemeyrin/ligueinternationale2024-2025-27/pl098.htm" TargetMode="External"/><Relationship Id="rId104" Type="http://schemas.openxmlformats.org/officeDocument/2006/relationships/hyperlink" Target="https://bowling.lexerbowling.com/bowlingdemeyrin/ligueinternationale2024-2025-27/pl09D.htm" TargetMode="External"/><Relationship Id="rId120" Type="http://schemas.openxmlformats.org/officeDocument/2006/relationships/hyperlink" Target="https://bowling.lexerbowling.com/bowlingdemeyrin/ligueinternationale2024-2025-27/pl07A.htm" TargetMode="External"/><Relationship Id="rId125" Type="http://schemas.openxmlformats.org/officeDocument/2006/relationships/hyperlink" Target="https://bowling.lexerbowling.com/bowlingdemeyrin/ligueinternationale2024-2025-27/pl054.htm" TargetMode="External"/><Relationship Id="rId141" Type="http://schemas.openxmlformats.org/officeDocument/2006/relationships/hyperlink" Target="https://bowling.lexerbowling.com/bowlingdemeyrin/ligueinternationale2024-2025-27/pl099.htm" TargetMode="External"/><Relationship Id="rId146" Type="http://schemas.openxmlformats.org/officeDocument/2006/relationships/hyperlink" Target="https://bowling.lexerbowling.com/bowlingdemeyrin/ligueinternationale2024-2025-27/pl098.htm" TargetMode="External"/><Relationship Id="rId167" Type="http://schemas.openxmlformats.org/officeDocument/2006/relationships/hyperlink" Target="https://bowling.lexerbowling.com/bowlingdemeyrin/ligueinternationale2024-2025-27/pl007.htm" TargetMode="External"/><Relationship Id="rId188" Type="http://schemas.openxmlformats.org/officeDocument/2006/relationships/hyperlink" Target="https://bowling.lexerbowling.com/bowlingdemeyrin/ligueinternationale2024-2025-27/pl02E.htm" TargetMode="External"/><Relationship Id="rId7" Type="http://schemas.openxmlformats.org/officeDocument/2006/relationships/hyperlink" Target="https://bowling.lexerbowling.com/bowlingdemeyrin/ligueinternationale2024-2025-27/pl069.htm" TargetMode="External"/><Relationship Id="rId71" Type="http://schemas.openxmlformats.org/officeDocument/2006/relationships/hyperlink" Target="https://bowling.lexerbowling.com/bowlingdemeyrin/ligueinternationale2024-2025-27/pl09A.htm" TargetMode="External"/><Relationship Id="rId92" Type="http://schemas.openxmlformats.org/officeDocument/2006/relationships/hyperlink" Target="https://bowling.lexerbowling.com/bowlingdemeyrin/ligueinternationale2024-2025-27/pl08F.htm" TargetMode="External"/><Relationship Id="rId162" Type="http://schemas.openxmlformats.org/officeDocument/2006/relationships/hyperlink" Target="https://bowling.lexerbowling.com/bowlingdemeyrin/ligueinternationale2024-2025-27/pl01E.htm" TargetMode="External"/><Relationship Id="rId183" Type="http://schemas.openxmlformats.org/officeDocument/2006/relationships/hyperlink" Target="https://bowling.lexerbowling.com/bowlingdemeyrin/ligueinternationale2024-2025-27/pl05D.htm" TargetMode="External"/><Relationship Id="rId213" Type="http://schemas.openxmlformats.org/officeDocument/2006/relationships/hyperlink" Target="https://bowling.lexerbowling.com/bowlingdemeyrin/ligueinternationale2024-2025-27/pl069.htm" TargetMode="External"/><Relationship Id="rId218" Type="http://schemas.openxmlformats.org/officeDocument/2006/relationships/hyperlink" Target="https://bowling.lexerbowling.com/bowlingdemeyrin/ligueinternationale2024-2025-27/pl02C.htm" TargetMode="External"/><Relationship Id="rId234" Type="http://schemas.openxmlformats.org/officeDocument/2006/relationships/hyperlink" Target="https://bowling.lexerbowling.com/bowlingdemeyrin/ligueinternationale2024-2025-27/pl06E.htm" TargetMode="External"/><Relationship Id="rId239" Type="http://schemas.openxmlformats.org/officeDocument/2006/relationships/hyperlink" Target="https://bowling.lexerbowling.com/bowlingdemeyrin/ligueinternationale2024-2025-27/pl02E.htm" TargetMode="External"/><Relationship Id="rId2" Type="http://schemas.openxmlformats.org/officeDocument/2006/relationships/hyperlink" Target="https://bowling.lexerbowling.com/bowlingdemeyrin/ligueinternationale2024-2025-27/pl03A.htm" TargetMode="External"/><Relationship Id="rId29" Type="http://schemas.openxmlformats.org/officeDocument/2006/relationships/hyperlink" Target="https://bowling.lexerbowling.com/bowlingdemeyrin/ligueinternationale2024-2025-27/pl061.htm" TargetMode="External"/><Relationship Id="rId250" Type="http://schemas.openxmlformats.org/officeDocument/2006/relationships/hyperlink" Target="https://bowling.lexerbowling.com/bowlingdemeyrin/ligueinternationale2024-2025-27/pl08F.htm" TargetMode="External"/><Relationship Id="rId255" Type="http://schemas.openxmlformats.org/officeDocument/2006/relationships/printerSettings" Target="../printerSettings/printerSettings7.bin"/><Relationship Id="rId24" Type="http://schemas.openxmlformats.org/officeDocument/2006/relationships/hyperlink" Target="https://bowling.lexerbowling.com/bowlingdemeyrin/ligueinternationale2024-2025-27/pl009.htm" TargetMode="External"/><Relationship Id="rId40" Type="http://schemas.openxmlformats.org/officeDocument/2006/relationships/hyperlink" Target="https://bowling.lexerbowling.com/bowlingdemeyrin/ligueinternationale2024-2025-27/pl022.htm" TargetMode="External"/><Relationship Id="rId45" Type="http://schemas.openxmlformats.org/officeDocument/2006/relationships/hyperlink" Target="https://bowling.lexerbowling.com/bowlingdemeyrin/ligueinternationale2024-2025-27/pl08F.htm" TargetMode="External"/><Relationship Id="rId66" Type="http://schemas.openxmlformats.org/officeDocument/2006/relationships/hyperlink" Target="https://bowling.lexerbowling.com/bowlingdemeyrin/ligueinternationale2024-2025-27/pl070.htm" TargetMode="External"/><Relationship Id="rId87" Type="http://schemas.openxmlformats.org/officeDocument/2006/relationships/hyperlink" Target="https://bowling.lexerbowling.com/bowlingdemeyrin/ligueinternationale2024-2025-27/pl03E.htm" TargetMode="External"/><Relationship Id="rId110" Type="http://schemas.openxmlformats.org/officeDocument/2006/relationships/hyperlink" Target="https://bowling.lexerbowling.com/bowlingdemeyrin/ligueinternationale2024-2025-27/pl06F.htm" TargetMode="External"/><Relationship Id="rId115" Type="http://schemas.openxmlformats.org/officeDocument/2006/relationships/hyperlink" Target="https://bowling.lexerbowling.com/bowlingdemeyrin/ligueinternationale2024-2025-27/pl028.htm" TargetMode="External"/><Relationship Id="rId131" Type="http://schemas.openxmlformats.org/officeDocument/2006/relationships/hyperlink" Target="https://bowling.lexerbowling.com/bowlingdemeyrin/ligueinternationale2024-2025-27/pl030.htm" TargetMode="External"/><Relationship Id="rId136" Type="http://schemas.openxmlformats.org/officeDocument/2006/relationships/hyperlink" Target="https://bowling.lexerbowling.com/bowlingdemeyrin/ligueinternationale2024-2025-27/pl01A.htm" TargetMode="External"/><Relationship Id="rId157" Type="http://schemas.openxmlformats.org/officeDocument/2006/relationships/hyperlink" Target="https://bowling.lexerbowling.com/bowlingdemeyrin/ligueinternationale2024-2025-27/pl071.htm" TargetMode="External"/><Relationship Id="rId178" Type="http://schemas.openxmlformats.org/officeDocument/2006/relationships/hyperlink" Target="https://bowling.lexerbowling.com/bowlingdemeyrin/ligueinternationale2024-2025-27/pl009.htm" TargetMode="External"/><Relationship Id="rId61" Type="http://schemas.openxmlformats.org/officeDocument/2006/relationships/hyperlink" Target="https://bowling.lexerbowling.com/bowlingdemeyrin/ligueinternationale2024-2025-27/pl018.htm" TargetMode="External"/><Relationship Id="rId82" Type="http://schemas.openxmlformats.org/officeDocument/2006/relationships/hyperlink" Target="https://bowling.lexerbowling.com/bowlingdemeyrin/ligueinternationale2024-2025-27/pl06E.htm" TargetMode="External"/><Relationship Id="rId152" Type="http://schemas.openxmlformats.org/officeDocument/2006/relationships/hyperlink" Target="https://bowling.lexerbowling.com/bowlingdemeyrin/ligueinternationale2024-2025-27/pl09B.htm" TargetMode="External"/><Relationship Id="rId173" Type="http://schemas.openxmlformats.org/officeDocument/2006/relationships/hyperlink" Target="https://bowling.lexerbowling.com/bowlingdemeyrin/ligueinternationale2024-2025-27/pl048.htm" TargetMode="External"/><Relationship Id="rId194" Type="http://schemas.openxmlformats.org/officeDocument/2006/relationships/hyperlink" Target="https://bowling.lexerbowling.com/bowlingdemeyrin/ligueinternationale2024-2025-27/pl072.htm" TargetMode="External"/><Relationship Id="rId199" Type="http://schemas.openxmlformats.org/officeDocument/2006/relationships/hyperlink" Target="https://bowling.lexerbowling.com/bowlingdemeyrin/ligueinternationale2024-2025-27/pl096.htm" TargetMode="External"/><Relationship Id="rId203" Type="http://schemas.openxmlformats.org/officeDocument/2006/relationships/hyperlink" Target="https://bowling.lexerbowling.com/bowlingdemeyrin/ligueinternationale2024-2025-27/pl09B.htm" TargetMode="External"/><Relationship Id="rId208" Type="http://schemas.openxmlformats.org/officeDocument/2006/relationships/hyperlink" Target="https://bowling.lexerbowling.com/bowlingdemeyrin/ligueinternationale2024-2025-27/pl077.htm" TargetMode="External"/><Relationship Id="rId229" Type="http://schemas.openxmlformats.org/officeDocument/2006/relationships/hyperlink" Target="https://bowling.lexerbowling.com/bowlingdemeyrin/ligueinternationale2024-2025-27/pl09A.htm" TargetMode="External"/><Relationship Id="rId19" Type="http://schemas.openxmlformats.org/officeDocument/2006/relationships/hyperlink" Target="https://bowling.lexerbowling.com/bowlingdemeyrin/ligueinternationale2024-2025-27/pl054.htm" TargetMode="External"/><Relationship Id="rId224" Type="http://schemas.openxmlformats.org/officeDocument/2006/relationships/hyperlink" Target="https://bowling.lexerbowling.com/bowlingdemeyrin/ligueinternationale2024-2025-27/pl062.htm" TargetMode="External"/><Relationship Id="rId240" Type="http://schemas.openxmlformats.org/officeDocument/2006/relationships/hyperlink" Target="https://bowling.lexerbowling.com/bowlingdemeyrin/ligueinternationale2024-2025-27/pl03E.htm" TargetMode="External"/><Relationship Id="rId245" Type="http://schemas.openxmlformats.org/officeDocument/2006/relationships/hyperlink" Target="https://bowling.lexerbowling.com/bowlingdemeyrin/ligueinternationale2024-2025-27/pl009.htm" TargetMode="External"/><Relationship Id="rId261" Type="http://schemas.openxmlformats.org/officeDocument/2006/relationships/table" Target="../tables/table13.xml"/><Relationship Id="rId14" Type="http://schemas.openxmlformats.org/officeDocument/2006/relationships/hyperlink" Target="https://bowling.lexerbowling.com/bowlingdemeyrin/ligueinternationale2024-2025-27/pl018.htm" TargetMode="External"/><Relationship Id="rId30" Type="http://schemas.openxmlformats.org/officeDocument/2006/relationships/hyperlink" Target="https://bowling.lexerbowling.com/bowlingdemeyrin/ligueinternationale2024-2025-27/pl04F.htm" TargetMode="External"/><Relationship Id="rId35" Type="http://schemas.openxmlformats.org/officeDocument/2006/relationships/hyperlink" Target="https://bowling.lexerbowling.com/bowlingdemeyrin/ligueinternationale2024-2025-27/pl06E.htm" TargetMode="External"/><Relationship Id="rId56" Type="http://schemas.openxmlformats.org/officeDocument/2006/relationships/hyperlink" Target="https://bowling.lexerbowling.com/bowlingdemeyrin/ligueinternationale2024-2025-27/pl02C.htm" TargetMode="External"/><Relationship Id="rId77" Type="http://schemas.openxmlformats.org/officeDocument/2006/relationships/hyperlink" Target="https://bowling.lexerbowling.com/bowlingdemeyrin/ligueinternationale2024-2025-27/pl074.htm" TargetMode="External"/><Relationship Id="rId100" Type="http://schemas.openxmlformats.org/officeDocument/2006/relationships/hyperlink" Target="https://bowling.lexerbowling.com/bowlingdemeyrin/ligueinternationale2024-2025-27/pl090.htm" TargetMode="External"/><Relationship Id="rId105" Type="http://schemas.openxmlformats.org/officeDocument/2006/relationships/hyperlink" Target="https://bowling.lexerbowling.com/bowlingdemeyrin/ligueinternationale2024-2025-27/pl03A.htm" TargetMode="External"/><Relationship Id="rId126" Type="http://schemas.openxmlformats.org/officeDocument/2006/relationships/hyperlink" Target="https://bowling.lexerbowling.com/bowlingdemeyrin/ligueinternationale2024-2025-27/pl09A.htm" TargetMode="External"/><Relationship Id="rId147" Type="http://schemas.openxmlformats.org/officeDocument/2006/relationships/hyperlink" Target="https://bowling.lexerbowling.com/bowlingdemeyrin/ligueinternationale2024-2025-27/pl08F.htm" TargetMode="External"/><Relationship Id="rId168" Type="http://schemas.openxmlformats.org/officeDocument/2006/relationships/hyperlink" Target="https://bowling.lexerbowling.com/bowlingdemeyrin/ligueinternationale2024-2025-27/pl062.htm" TargetMode="External"/><Relationship Id="rId8" Type="http://schemas.openxmlformats.org/officeDocument/2006/relationships/hyperlink" Target="https://bowling.lexerbowling.com/bowlingdemeyrin/ligueinternationale2024-2025-27/pl071.htm" TargetMode="External"/><Relationship Id="rId51" Type="http://schemas.openxmlformats.org/officeDocument/2006/relationships/hyperlink" Target="https://bowling.lexerbowling.com/bowlingdemeyrin/ligueinternationale2024-2025-27/pl047.htm" TargetMode="External"/><Relationship Id="rId72" Type="http://schemas.openxmlformats.org/officeDocument/2006/relationships/hyperlink" Target="https://bowling.lexerbowling.com/bowlingdemeyrin/ligueinternationale2024-2025-27/pl09C.htm" TargetMode="External"/><Relationship Id="rId93" Type="http://schemas.openxmlformats.org/officeDocument/2006/relationships/hyperlink" Target="https://bowling.lexerbowling.com/bowlingdemeyrin/ligueinternationale2024-2025-27/pl00B.htm" TargetMode="External"/><Relationship Id="rId98" Type="http://schemas.openxmlformats.org/officeDocument/2006/relationships/hyperlink" Target="https://bowling.lexerbowling.com/bowlingdemeyrin/ligueinternationale2024-2025-27/pl072.htm" TargetMode="External"/><Relationship Id="rId121" Type="http://schemas.openxmlformats.org/officeDocument/2006/relationships/hyperlink" Target="https://bowling.lexerbowling.com/bowlingdemeyrin/ligueinternationale2024-2025-27/pl070.htm" TargetMode="External"/><Relationship Id="rId142" Type="http://schemas.openxmlformats.org/officeDocument/2006/relationships/hyperlink" Target="https://bowling.lexerbowling.com/bowlingdemeyrin/ligueinternationale2024-2025-27/pl03E.htm" TargetMode="External"/><Relationship Id="rId163" Type="http://schemas.openxmlformats.org/officeDocument/2006/relationships/hyperlink" Target="https://bowling.lexerbowling.com/bowlingdemeyrin/ligueinternationale2024-2025-27/pl069.htm" TargetMode="External"/><Relationship Id="rId184" Type="http://schemas.openxmlformats.org/officeDocument/2006/relationships/hyperlink" Target="https://bowling.lexerbowling.com/bowlingdemeyrin/ligueinternationale2024-2025-27/pl061.htm" TargetMode="External"/><Relationship Id="rId189" Type="http://schemas.openxmlformats.org/officeDocument/2006/relationships/hyperlink" Target="https://bowling.lexerbowling.com/bowlingdemeyrin/ligueinternationale2024-2025-27/pl08D.htm" TargetMode="External"/><Relationship Id="rId219" Type="http://schemas.openxmlformats.org/officeDocument/2006/relationships/hyperlink" Target="https://bowling.lexerbowling.com/bowlingdemeyrin/ligueinternationale2024-2025-27/pl007.htm" TargetMode="External"/><Relationship Id="rId3" Type="http://schemas.openxmlformats.org/officeDocument/2006/relationships/hyperlink" Target="https://bowling.lexerbowling.com/bowlingdemeyrin/ligueinternationale2024-2025-27/pl09D.htm" TargetMode="External"/><Relationship Id="rId214" Type="http://schemas.openxmlformats.org/officeDocument/2006/relationships/hyperlink" Target="https://bowling.lexerbowling.com/bowlingdemeyrin/ligueinternationale2024-2025-27/pl07C.htm" TargetMode="External"/><Relationship Id="rId230" Type="http://schemas.openxmlformats.org/officeDocument/2006/relationships/hyperlink" Target="https://bowling.lexerbowling.com/bowlingdemeyrin/ligueinternationale2024-2025-27/pl021.htm" TargetMode="External"/><Relationship Id="rId235" Type="http://schemas.openxmlformats.org/officeDocument/2006/relationships/hyperlink" Target="https://bowling.lexerbowling.com/bowlingdemeyrin/ligueinternationale2024-2025-27/pl049.htm" TargetMode="External"/><Relationship Id="rId251" Type="http://schemas.openxmlformats.org/officeDocument/2006/relationships/hyperlink" Target="https://bowling.lexerbowling.com/bowlingdemeyrin/ligueinternationale2024-2025-27/pl00B.htm" TargetMode="External"/><Relationship Id="rId256" Type="http://schemas.openxmlformats.org/officeDocument/2006/relationships/table" Target="../tables/table8.xml"/><Relationship Id="rId25" Type="http://schemas.openxmlformats.org/officeDocument/2006/relationships/hyperlink" Target="https://bowling.lexerbowling.com/bowlingdemeyrin/ligueinternationale2024-2025-27/pl007.htm" TargetMode="External"/><Relationship Id="rId46" Type="http://schemas.openxmlformats.org/officeDocument/2006/relationships/hyperlink" Target="https://bowling.lexerbowling.com/bowlingdemeyrin/ligueinternationale2024-2025-27/pl096.htm" TargetMode="External"/><Relationship Id="rId67" Type="http://schemas.openxmlformats.org/officeDocument/2006/relationships/hyperlink" Target="https://bowling.lexerbowling.com/bowlingdemeyrin/ligueinternationale2024-2025-27/pl024.htm" TargetMode="External"/><Relationship Id="rId116" Type="http://schemas.openxmlformats.org/officeDocument/2006/relationships/hyperlink" Target="https://bowling.lexerbowling.com/bowlingdemeyrin/ligueinternationale2024-2025-27/pl018.htm" TargetMode="External"/><Relationship Id="rId137" Type="http://schemas.openxmlformats.org/officeDocument/2006/relationships/hyperlink" Target="https://bowling.lexerbowling.com/bowlingdemeyrin/ligueinternationale2024-2025-27/pl06E.htm" TargetMode="External"/><Relationship Id="rId158" Type="http://schemas.openxmlformats.org/officeDocument/2006/relationships/hyperlink" Target="https://bowling.lexerbowling.com/bowlingdemeyrin/ligueinternationale2024-2025-27/pl07C.htm" TargetMode="External"/><Relationship Id="rId20" Type="http://schemas.openxmlformats.org/officeDocument/2006/relationships/hyperlink" Target="https://bowling.lexerbowling.com/bowlingdemeyrin/ligueinternationale2024-2025-27/pl048.htm" TargetMode="External"/><Relationship Id="rId41" Type="http://schemas.openxmlformats.org/officeDocument/2006/relationships/hyperlink" Target="https://bowling.lexerbowling.com/bowlingdemeyrin/ligueinternationale2024-2025-27/pl030.htm" TargetMode="External"/><Relationship Id="rId62" Type="http://schemas.openxmlformats.org/officeDocument/2006/relationships/hyperlink" Target="https://bowling.lexerbowling.com/bowlingdemeyrin/ligueinternationale2024-2025-27/pl00C.htm" TargetMode="External"/><Relationship Id="rId83" Type="http://schemas.openxmlformats.org/officeDocument/2006/relationships/hyperlink" Target="https://bowling.lexerbowling.com/bowlingdemeyrin/ligueinternationale2024-2025-27/pl095.htm" TargetMode="External"/><Relationship Id="rId88" Type="http://schemas.openxmlformats.org/officeDocument/2006/relationships/hyperlink" Target="https://bowling.lexerbowling.com/bowlingdemeyrin/ligueinternationale2024-2025-27/pl097.htm" TargetMode="External"/><Relationship Id="rId111" Type="http://schemas.openxmlformats.org/officeDocument/2006/relationships/hyperlink" Target="https://bowling.lexerbowling.com/bowlingdemeyrin/ligueinternationale2024-2025-27/pl02C.htm" TargetMode="External"/><Relationship Id="rId132" Type="http://schemas.openxmlformats.org/officeDocument/2006/relationships/hyperlink" Target="https://bowling.lexerbowling.com/bowlingdemeyrin/ligueinternationale2024-2025-27/pl074.htm" TargetMode="External"/><Relationship Id="rId153" Type="http://schemas.openxmlformats.org/officeDocument/2006/relationships/hyperlink" Target="https://bowling.lexerbowling.com/bowlingdemeyrin/ligueinternationale2024-2025-27/pl09D.htm" TargetMode="External"/><Relationship Id="rId174" Type="http://schemas.openxmlformats.org/officeDocument/2006/relationships/hyperlink" Target="https://bowling.lexerbowling.com/bowlingdemeyrin/ligueinternationale2024-2025-27/pl054.htm" TargetMode="External"/><Relationship Id="rId179" Type="http://schemas.openxmlformats.org/officeDocument/2006/relationships/hyperlink" Target="https://bowling.lexerbowling.com/bowlingdemeyrin/ligueinternationale2024-2025-27/pl04F.htm" TargetMode="External"/><Relationship Id="rId195" Type="http://schemas.openxmlformats.org/officeDocument/2006/relationships/hyperlink" Target="https://bowling.lexerbowling.com/bowlingdemeyrin/ligueinternationale2024-2025-27/pl098.htm" TargetMode="External"/><Relationship Id="rId209" Type="http://schemas.openxmlformats.org/officeDocument/2006/relationships/hyperlink" Target="https://bowling.lexerbowling.com/bowlingdemeyrin/ligueinternationale2024-2025-27/pl047.htm" TargetMode="External"/><Relationship Id="rId190" Type="http://schemas.openxmlformats.org/officeDocument/2006/relationships/hyperlink" Target="https://bowling.lexerbowling.com/bowlingdemeyrin/ligueinternationale2024-2025-27/pl099.htm" TargetMode="External"/><Relationship Id="rId204" Type="http://schemas.openxmlformats.org/officeDocument/2006/relationships/hyperlink" Target="https://bowling.lexerbowling.com/bowlingdemeyrin/ligueinternationale2024-2025-27/pl03A.htm" TargetMode="External"/><Relationship Id="rId220" Type="http://schemas.openxmlformats.org/officeDocument/2006/relationships/hyperlink" Target="https://bowling.lexerbowling.com/bowlingdemeyrin/ligueinternationale2024-2025-27/pl05D.htm" TargetMode="External"/><Relationship Id="rId225" Type="http://schemas.openxmlformats.org/officeDocument/2006/relationships/hyperlink" Target="https://bowling.lexerbowling.com/bowlingdemeyrin/ligueinternationale2024-2025-27/pl024.htm" TargetMode="External"/><Relationship Id="rId241" Type="http://schemas.openxmlformats.org/officeDocument/2006/relationships/hyperlink" Target="https://bowling.lexerbowling.com/bowlingdemeyrin/ligueinternationale2024-2025-27/pl08D.htm" TargetMode="External"/><Relationship Id="rId246" Type="http://schemas.openxmlformats.org/officeDocument/2006/relationships/hyperlink" Target="https://bowling.lexerbowling.com/bowlingdemeyrin/ligueinternationale2024-2025-27/pl022.htm" TargetMode="External"/><Relationship Id="rId15" Type="http://schemas.openxmlformats.org/officeDocument/2006/relationships/hyperlink" Target="https://bowling.lexerbowling.com/bowlingdemeyrin/ligueinternationale2024-2025-27/pl07A.htm" TargetMode="External"/><Relationship Id="rId36" Type="http://schemas.openxmlformats.org/officeDocument/2006/relationships/hyperlink" Target="https://bowling.lexerbowling.com/bowlingdemeyrin/ligueinternationale2024-2025-27/pl095.htm" TargetMode="External"/><Relationship Id="rId57" Type="http://schemas.openxmlformats.org/officeDocument/2006/relationships/hyperlink" Target="https://bowling.lexerbowling.com/bowlingdemeyrin/ligueinternationale2024-2025-27/pl077.htm" TargetMode="External"/><Relationship Id="rId106" Type="http://schemas.openxmlformats.org/officeDocument/2006/relationships/hyperlink" Target="https://bowling.lexerbowling.com/bowlingdemeyrin/ligueinternationale2024-2025-27/pl047.htm" TargetMode="External"/><Relationship Id="rId127" Type="http://schemas.openxmlformats.org/officeDocument/2006/relationships/hyperlink" Target="https://bowling.lexerbowling.com/bowlingdemeyrin/ligueinternationale2024-2025-27/pl09C.htm" TargetMode="External"/><Relationship Id="rId262" Type="http://schemas.openxmlformats.org/officeDocument/2006/relationships/table" Target="../tables/table14.xml"/><Relationship Id="rId10" Type="http://schemas.openxmlformats.org/officeDocument/2006/relationships/hyperlink" Target="https://bowling.lexerbowling.com/bowlingdemeyrin/ligueinternationale2024-2025-27/pl077.htm" TargetMode="External"/><Relationship Id="rId31" Type="http://schemas.openxmlformats.org/officeDocument/2006/relationships/hyperlink" Target="https://bowling.lexerbowling.com/bowlingdemeyrin/ligueinternationale2024-2025-27/pl01A.htm" TargetMode="External"/><Relationship Id="rId52" Type="http://schemas.openxmlformats.org/officeDocument/2006/relationships/hyperlink" Target="https://bowling.lexerbowling.com/bowlingdemeyrin/ligueinternationale2024-2025-27/pl012.htm" TargetMode="External"/><Relationship Id="rId73" Type="http://schemas.openxmlformats.org/officeDocument/2006/relationships/hyperlink" Target="https://bowling.lexerbowling.com/bowlingdemeyrin/ligueinternationale2024-2025-27/pl021.htm" TargetMode="External"/><Relationship Id="rId78" Type="http://schemas.openxmlformats.org/officeDocument/2006/relationships/hyperlink" Target="https://bowling.lexerbowling.com/bowlingdemeyrin/ligueinternationale2024-2025-27/pl049.htm" TargetMode="External"/><Relationship Id="rId94" Type="http://schemas.openxmlformats.org/officeDocument/2006/relationships/hyperlink" Target="https://bowling.lexerbowling.com/bowlingdemeyrin/ligueinternationale2024-2025-27/pl063.htm" TargetMode="External"/><Relationship Id="rId99" Type="http://schemas.openxmlformats.org/officeDocument/2006/relationships/hyperlink" Target="https://bowling.lexerbowling.com/bowlingdemeyrin/ligueinternationale2024-2025-27/pl090.htm" TargetMode="External"/><Relationship Id="rId101" Type="http://schemas.openxmlformats.org/officeDocument/2006/relationships/hyperlink" Target="https://bowling.lexerbowling.com/bowlingdemeyrin/ligueinternationale2024-2025-27/pl031.htm" TargetMode="External"/><Relationship Id="rId122" Type="http://schemas.openxmlformats.org/officeDocument/2006/relationships/hyperlink" Target="https://bowling.lexerbowling.com/bowlingdemeyrin/ligueinternationale2024-2025-27/pl024.htm" TargetMode="External"/><Relationship Id="rId143" Type="http://schemas.openxmlformats.org/officeDocument/2006/relationships/hyperlink" Target="https://bowling.lexerbowling.com/bowlingdemeyrin/ligueinternationale2024-2025-27/pl097.htm" TargetMode="External"/><Relationship Id="rId148" Type="http://schemas.openxmlformats.org/officeDocument/2006/relationships/hyperlink" Target="https://bowling.lexerbowling.com/bowlingdemeyrin/ligueinternationale2024-2025-27/pl00B.htm" TargetMode="External"/><Relationship Id="rId164" Type="http://schemas.openxmlformats.org/officeDocument/2006/relationships/hyperlink" Target="https://bowling.lexerbowling.com/bowlingdemeyrin/ligueinternationale2024-2025-27/pl028.htm" TargetMode="External"/><Relationship Id="rId169" Type="http://schemas.openxmlformats.org/officeDocument/2006/relationships/hyperlink" Target="https://bowling.lexerbowling.com/bowlingdemeyrin/ligueinternationale2024-2025-27/pl07A.htm" TargetMode="External"/><Relationship Id="rId185" Type="http://schemas.openxmlformats.org/officeDocument/2006/relationships/hyperlink" Target="https://bowling.lexerbowling.com/bowlingdemeyrin/ligueinternationale2024-2025-27/pl01A.htm" TargetMode="External"/><Relationship Id="rId4" Type="http://schemas.openxmlformats.org/officeDocument/2006/relationships/hyperlink" Target="https://bowling.lexerbowling.com/bowlingdemeyrin/ligueinternationale2024-2025-27/pl012.htm" TargetMode="External"/><Relationship Id="rId9" Type="http://schemas.openxmlformats.org/officeDocument/2006/relationships/hyperlink" Target="https://bowling.lexerbowling.com/bowlingdemeyrin/ligueinternationale2024-2025-27/pl02C.htm" TargetMode="External"/><Relationship Id="rId180" Type="http://schemas.openxmlformats.org/officeDocument/2006/relationships/hyperlink" Target="https://bowling.lexerbowling.com/bowlingdemeyrin/ligueinternationale2024-2025-27/pl030.htm" TargetMode="External"/><Relationship Id="rId210" Type="http://schemas.openxmlformats.org/officeDocument/2006/relationships/hyperlink" Target="https://bowling.lexerbowling.com/bowlingdemeyrin/ligueinternationale2024-2025-27/pl031.htm" TargetMode="External"/><Relationship Id="rId215" Type="http://schemas.openxmlformats.org/officeDocument/2006/relationships/hyperlink" Target="https://bowling.lexerbowling.com/bowlingdemeyrin/ligueinternationale2024-2025-27/pl018.htm" TargetMode="External"/><Relationship Id="rId236" Type="http://schemas.openxmlformats.org/officeDocument/2006/relationships/hyperlink" Target="https://bowling.lexerbowling.com/bowlingdemeyrin/ligueinternationale2024-2025-27/pl097.htm" TargetMode="External"/><Relationship Id="rId257" Type="http://schemas.openxmlformats.org/officeDocument/2006/relationships/table" Target="../tables/table9.xml"/><Relationship Id="rId26" Type="http://schemas.openxmlformats.org/officeDocument/2006/relationships/hyperlink" Target="https://bowling.lexerbowling.com/bowlingdemeyrin/ligueinternationale2024-2025-27/pl049.htm" TargetMode="External"/><Relationship Id="rId231" Type="http://schemas.openxmlformats.org/officeDocument/2006/relationships/hyperlink" Target="https://bowling.lexerbowling.com/bowlingdemeyrin/ligueinternationale2024-2025-27/pl074.htm" TargetMode="External"/><Relationship Id="rId252" Type="http://schemas.openxmlformats.org/officeDocument/2006/relationships/hyperlink" Target="https://bowling.lexerbowling.com/bowlingdemeyrin/ligueinternationale2024-2025-27/pl063.htm" TargetMode="External"/><Relationship Id="rId47" Type="http://schemas.openxmlformats.org/officeDocument/2006/relationships/hyperlink" Target="https://bowling.lexerbowling.com/bowlingdemeyrin/ligueinternationale2024-2025-27/pl03F.htm" TargetMode="External"/><Relationship Id="rId68" Type="http://schemas.openxmlformats.org/officeDocument/2006/relationships/hyperlink" Target="https://bowling.lexerbowling.com/bowlingdemeyrin/ligueinternationale2024-2025-27/pl011.htm" TargetMode="External"/><Relationship Id="rId89" Type="http://schemas.openxmlformats.org/officeDocument/2006/relationships/hyperlink" Target="https://bowling.lexerbowling.com/bowlingdemeyrin/ligueinternationale2024-2025-27/pl022.htm" TargetMode="External"/><Relationship Id="rId112" Type="http://schemas.openxmlformats.org/officeDocument/2006/relationships/hyperlink" Target="https://bowling.lexerbowling.com/bowlingdemeyrin/ligueinternationale2024-2025-27/pl077.htm" TargetMode="External"/><Relationship Id="rId133" Type="http://schemas.openxmlformats.org/officeDocument/2006/relationships/hyperlink" Target="https://bowling.lexerbowling.com/bowlingdemeyrin/ligueinternationale2024-2025-27/pl049.htm" TargetMode="External"/><Relationship Id="rId154" Type="http://schemas.openxmlformats.org/officeDocument/2006/relationships/hyperlink" Target="https://bowling.lexerbowling.com/bowlingdemeyrin/ligueinternationale2024-2025-27/pl03A.htm" TargetMode="External"/><Relationship Id="rId175" Type="http://schemas.openxmlformats.org/officeDocument/2006/relationships/hyperlink" Target="https://bowling.lexerbowling.com/bowlingdemeyrin/ligueinternationale2024-2025-27/pl09A.htm" TargetMode="External"/><Relationship Id="rId196" Type="http://schemas.openxmlformats.org/officeDocument/2006/relationships/hyperlink" Target="https://bowling.lexerbowling.com/bowlingdemeyrin/ligueinternationale2024-2025-27/pl08F.htm" TargetMode="External"/><Relationship Id="rId200" Type="http://schemas.openxmlformats.org/officeDocument/2006/relationships/hyperlink" Target="https://bowling.lexerbowling.com/bowlingdemeyrin/ligueinternationale2024-2025-27/pl03F.htm" TargetMode="External"/><Relationship Id="rId16" Type="http://schemas.openxmlformats.org/officeDocument/2006/relationships/hyperlink" Target="https://bowling.lexerbowling.com/bowlingdemeyrin/ligueinternationale2024-2025-27/pl062.htm" TargetMode="External"/><Relationship Id="rId221" Type="http://schemas.openxmlformats.org/officeDocument/2006/relationships/hyperlink" Target="https://bowling.lexerbowling.com/bowlingdemeyrin/ligueinternationale2024-2025-27/pl070.htm" TargetMode="External"/><Relationship Id="rId242" Type="http://schemas.openxmlformats.org/officeDocument/2006/relationships/hyperlink" Target="https://bowling.lexerbowling.com/bowlingdemeyrin/ligueinternationale2024-2025-27/pl099.htm" TargetMode="External"/><Relationship Id="rId37" Type="http://schemas.openxmlformats.org/officeDocument/2006/relationships/hyperlink" Target="https://bowling.lexerbowling.com/bowlingdemeyrin/ligueinternationale2024-2025-27/pl099.htm" TargetMode="External"/><Relationship Id="rId58" Type="http://schemas.openxmlformats.org/officeDocument/2006/relationships/hyperlink" Target="https://bowling.lexerbowling.com/bowlingdemeyrin/ligueinternationale2024-2025-27/pl01E.htm" TargetMode="External"/><Relationship Id="rId79" Type="http://schemas.openxmlformats.org/officeDocument/2006/relationships/hyperlink" Target="https://bowling.lexerbowling.com/bowlingdemeyrin/ligueinternationale2024-2025-27/pl05D.htm" TargetMode="External"/><Relationship Id="rId102" Type="http://schemas.openxmlformats.org/officeDocument/2006/relationships/hyperlink" Target="https://bowling.lexerbowling.com/bowlingdemeyrin/ligueinternationale2024-2025-27/pl031.htm" TargetMode="External"/><Relationship Id="rId123" Type="http://schemas.openxmlformats.org/officeDocument/2006/relationships/hyperlink" Target="https://bowling.lexerbowling.com/bowlingdemeyrin/ligueinternationale2024-2025-27/pl011.htm" TargetMode="External"/><Relationship Id="rId144" Type="http://schemas.openxmlformats.org/officeDocument/2006/relationships/hyperlink" Target="https://bowling.lexerbowling.com/bowlingdemeyrin/ligueinternationale2024-2025-27/pl022.htm" TargetMode="External"/><Relationship Id="rId90" Type="http://schemas.openxmlformats.org/officeDocument/2006/relationships/hyperlink" Target="https://bowling.lexerbowling.com/bowlingdemeyrin/ligueinternationale2024-2025-27/pl072.htm" TargetMode="External"/><Relationship Id="rId165" Type="http://schemas.openxmlformats.org/officeDocument/2006/relationships/hyperlink" Target="https://bowling.lexerbowling.com/bowlingdemeyrin/ligueinternationale2024-2025-27/pl018.htm" TargetMode="External"/><Relationship Id="rId186" Type="http://schemas.openxmlformats.org/officeDocument/2006/relationships/hyperlink" Target="https://bowling.lexerbowling.com/bowlingdemeyrin/ligueinternationale2024-2025-27/pl06E.htm" TargetMode="External"/><Relationship Id="rId211" Type="http://schemas.openxmlformats.org/officeDocument/2006/relationships/hyperlink" Target="https://bowling.lexerbowling.com/bowlingdemeyrin/ligueinternationale2024-2025-27/pl01E.htm" TargetMode="External"/><Relationship Id="rId232" Type="http://schemas.openxmlformats.org/officeDocument/2006/relationships/hyperlink" Target="https://bowling.lexerbowling.com/bowlingdemeyrin/ligueinternationale2024-2025-27/pl054.htm" TargetMode="External"/><Relationship Id="rId253" Type="http://schemas.openxmlformats.org/officeDocument/2006/relationships/hyperlink" Target="https://bowling.lexerbowling.com/bowlingdemeyrin/ligueinternationale2024-2025-27/pl096.htm" TargetMode="External"/><Relationship Id="rId27" Type="http://schemas.openxmlformats.org/officeDocument/2006/relationships/hyperlink" Target="https://bowling.lexerbowling.com/bowlingdemeyrin/ligueinternationale2024-2025-27/pl074.htm" TargetMode="External"/><Relationship Id="rId48" Type="http://schemas.openxmlformats.org/officeDocument/2006/relationships/hyperlink" Target="https://bowling.lexerbowling.com/bowlingdemeyrin/ligueinternationale2024-2025-27/pl09B.htm" TargetMode="External"/><Relationship Id="rId69" Type="http://schemas.openxmlformats.org/officeDocument/2006/relationships/hyperlink" Target="https://bowling.lexerbowling.com/bowlingdemeyrin/ligueinternationale2024-2025-27/pl048.htm" TargetMode="External"/><Relationship Id="rId113" Type="http://schemas.openxmlformats.org/officeDocument/2006/relationships/hyperlink" Target="https://bowling.lexerbowling.com/bowlingdemeyrin/ligueinternationale2024-2025-27/pl01E.htm" TargetMode="External"/><Relationship Id="rId134" Type="http://schemas.openxmlformats.org/officeDocument/2006/relationships/hyperlink" Target="https://bowling.lexerbowling.com/bowlingdemeyrin/ligueinternationale2024-2025-27/pl05D.htm" TargetMode="External"/><Relationship Id="rId80" Type="http://schemas.openxmlformats.org/officeDocument/2006/relationships/hyperlink" Target="https://bowling.lexerbowling.com/bowlingdemeyrin/ligueinternationale2024-2025-27/pl061.htm" TargetMode="External"/><Relationship Id="rId155" Type="http://schemas.openxmlformats.org/officeDocument/2006/relationships/hyperlink" Target="https://bowling.lexerbowling.com/bowlingdemeyrin/ligueinternationale2024-2025-27/pl047.htm" TargetMode="External"/><Relationship Id="rId176" Type="http://schemas.openxmlformats.org/officeDocument/2006/relationships/hyperlink" Target="https://bowling.lexerbowling.com/bowlingdemeyrin/ligueinternationale2024-2025-27/pl09C.htm" TargetMode="External"/><Relationship Id="rId197" Type="http://schemas.openxmlformats.org/officeDocument/2006/relationships/hyperlink" Target="https://bowling.lexerbowling.com/bowlingdemeyrin/ligueinternationale2024-2025-27/pl00B.htm" TargetMode="External"/><Relationship Id="rId201" Type="http://schemas.openxmlformats.org/officeDocument/2006/relationships/hyperlink" Target="https://bowling.lexerbowling.com/bowlingdemeyrin/ligueinternationale2024-2025-27/pl090.htm" TargetMode="External"/><Relationship Id="rId222" Type="http://schemas.openxmlformats.org/officeDocument/2006/relationships/hyperlink" Target="https://bowling.lexerbowling.com/bowlingdemeyrin/ligueinternationale2024-2025-27/pl090.htm" TargetMode="External"/><Relationship Id="rId243" Type="http://schemas.openxmlformats.org/officeDocument/2006/relationships/hyperlink" Target="https://bowling.lexerbowling.com/bowlingdemeyrin/ligueinternationale2024-2025-27/pl01A.htm" TargetMode="External"/><Relationship Id="rId17" Type="http://schemas.openxmlformats.org/officeDocument/2006/relationships/hyperlink" Target="https://bowling.lexerbowling.com/bowlingdemeyrin/ligueinternationale2024-2025-27/pl070.htm" TargetMode="External"/><Relationship Id="rId38" Type="http://schemas.openxmlformats.org/officeDocument/2006/relationships/hyperlink" Target="https://bowling.lexerbowling.com/bowlingdemeyrin/ligueinternationale2024-2025-27/pl08D.htm" TargetMode="External"/><Relationship Id="rId59" Type="http://schemas.openxmlformats.org/officeDocument/2006/relationships/hyperlink" Target="https://bowling.lexerbowling.com/bowlingdemeyrin/ligueinternationale2024-2025-27/pl069.htm" TargetMode="External"/><Relationship Id="rId103" Type="http://schemas.openxmlformats.org/officeDocument/2006/relationships/hyperlink" Target="https://bowling.lexerbowling.com/bowlingdemeyrin/ligueinternationale2024-2025-27/pl09B.htm" TargetMode="External"/><Relationship Id="rId124" Type="http://schemas.openxmlformats.org/officeDocument/2006/relationships/hyperlink" Target="https://bowling.lexerbowling.com/bowlingdemeyrin/ligueinternationale2024-2025-27/pl048.htm" TargetMode="External"/><Relationship Id="rId70" Type="http://schemas.openxmlformats.org/officeDocument/2006/relationships/hyperlink" Target="https://bowling.lexerbowling.com/bowlingdemeyrin/ligueinternationale2024-2025-27/pl054.htm" TargetMode="External"/><Relationship Id="rId91" Type="http://schemas.openxmlformats.org/officeDocument/2006/relationships/hyperlink" Target="https://bowling.lexerbowling.com/bowlingdemeyrin/ligueinternationale2024-2025-27/pl098.htm" TargetMode="External"/><Relationship Id="rId145" Type="http://schemas.openxmlformats.org/officeDocument/2006/relationships/hyperlink" Target="https://bowling.lexerbowling.com/bowlingdemeyrin/ligueinternationale2024-2025-27/pl072.htm" TargetMode="External"/><Relationship Id="rId166" Type="http://schemas.openxmlformats.org/officeDocument/2006/relationships/hyperlink" Target="https://bowling.lexerbowling.com/bowlingdemeyrin/ligueinternationale2024-2025-27/pl00C.htm" TargetMode="External"/><Relationship Id="rId187" Type="http://schemas.openxmlformats.org/officeDocument/2006/relationships/hyperlink" Target="https://bowling.lexerbowling.com/bowlingdemeyrin/ligueinternationale2024-2025-27/pl095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zoomScaleNormal="100" workbookViewId="0">
      <selection activeCell="G13" sqref="G13"/>
    </sheetView>
  </sheetViews>
  <sheetFormatPr baseColWidth="10" defaultRowHeight="12.75" x14ac:dyDescent="0.2"/>
  <cols>
    <col min="1" max="1" width="7" customWidth="1"/>
    <col min="2" max="3" width="11.42578125" style="3" customWidth="1"/>
    <col min="4" max="4" width="11.42578125" style="2" customWidth="1"/>
    <col min="5" max="5" width="17.42578125" customWidth="1"/>
    <col min="6" max="6" width="14.42578125" customWidth="1"/>
    <col min="7" max="7" width="14.42578125" style="2" customWidth="1"/>
    <col min="10" max="10" width="10.28515625" customWidth="1"/>
    <col min="11" max="11" width="9.28515625" customWidth="1"/>
    <col min="12" max="12" width="8.5703125" customWidth="1"/>
  </cols>
  <sheetData>
    <row r="1" spans="1:16" ht="20.25" x14ac:dyDescent="0.3">
      <c r="A1" s="113" t="s">
        <v>45</v>
      </c>
      <c r="B1" s="113"/>
      <c r="C1" s="113"/>
      <c r="D1" s="113"/>
      <c r="E1" s="113"/>
      <c r="F1" s="113"/>
      <c r="G1" s="113"/>
    </row>
    <row r="2" spans="1:16" ht="20.25" x14ac:dyDescent="0.3">
      <c r="A2" s="1"/>
      <c r="B2" s="1"/>
      <c r="C2" s="114" t="s">
        <v>0</v>
      </c>
      <c r="D2" s="114"/>
      <c r="E2" s="1"/>
    </row>
    <row r="3" spans="1:16" x14ac:dyDescent="0.2">
      <c r="A3" t="s">
        <v>40</v>
      </c>
      <c r="B3" s="3" t="s">
        <v>1</v>
      </c>
      <c r="C3" s="4"/>
      <c r="D3" s="5" t="s">
        <v>31</v>
      </c>
      <c r="E3" s="5" t="s">
        <v>46</v>
      </c>
      <c r="G3"/>
    </row>
    <row r="4" spans="1:16" x14ac:dyDescent="0.2">
      <c r="A4" s="37">
        <v>1</v>
      </c>
      <c r="B4" s="6">
        <v>45544</v>
      </c>
      <c r="C4" s="7" t="s">
        <v>2</v>
      </c>
      <c r="D4" s="64">
        <v>170.91</v>
      </c>
      <c r="E4" s="73">
        <v>166.49</v>
      </c>
      <c r="F4" s="115"/>
      <c r="G4" s="115"/>
      <c r="H4" s="115"/>
    </row>
    <row r="5" spans="1:16" x14ac:dyDescent="0.2">
      <c r="A5" s="37">
        <v>2</v>
      </c>
      <c r="B5" s="6">
        <f>SUM(B4)+7</f>
        <v>45551</v>
      </c>
      <c r="C5"/>
      <c r="D5" s="65">
        <v>167.43</v>
      </c>
      <c r="E5" s="98">
        <v>174.02</v>
      </c>
      <c r="F5" s="8"/>
      <c r="G5" s="9"/>
      <c r="H5" s="9"/>
      <c r="I5" s="3"/>
    </row>
    <row r="6" spans="1:16" x14ac:dyDescent="0.2">
      <c r="A6" s="37">
        <v>3</v>
      </c>
      <c r="B6" s="6">
        <f t="shared" ref="B6:B15" si="0">SUM(B5)+7</f>
        <v>45558</v>
      </c>
      <c r="C6"/>
      <c r="D6" s="66">
        <v>170.17</v>
      </c>
      <c r="E6" s="75">
        <v>173.03</v>
      </c>
      <c r="F6" s="10"/>
      <c r="G6" s="10"/>
      <c r="H6" s="11"/>
      <c r="I6" s="12"/>
    </row>
    <row r="7" spans="1:16" x14ac:dyDescent="0.2">
      <c r="A7" s="37">
        <v>4</v>
      </c>
      <c r="B7" s="6">
        <f t="shared" si="0"/>
        <v>45565</v>
      </c>
      <c r="C7"/>
      <c r="D7" s="67">
        <v>165.64</v>
      </c>
      <c r="E7" s="76">
        <v>173.22</v>
      </c>
      <c r="F7" s="8"/>
      <c r="G7" s="8"/>
      <c r="H7" s="8"/>
      <c r="I7" s="5"/>
    </row>
    <row r="8" spans="1:16" x14ac:dyDescent="0.2">
      <c r="A8" s="37">
        <v>5</v>
      </c>
      <c r="B8" s="6">
        <f t="shared" si="0"/>
        <v>45572</v>
      </c>
      <c r="C8"/>
      <c r="D8" s="67">
        <v>171.79</v>
      </c>
      <c r="E8" s="76">
        <v>169.77</v>
      </c>
      <c r="F8" s="8"/>
      <c r="G8" s="9"/>
      <c r="H8" s="9"/>
    </row>
    <row r="9" spans="1:16" x14ac:dyDescent="0.2">
      <c r="A9" s="37">
        <v>6</v>
      </c>
      <c r="B9" s="6">
        <f t="shared" si="0"/>
        <v>45579</v>
      </c>
      <c r="C9"/>
      <c r="D9" s="67">
        <v>170.99</v>
      </c>
      <c r="E9" s="76">
        <v>173.11099999999999</v>
      </c>
      <c r="F9" s="8"/>
      <c r="G9" s="9"/>
      <c r="H9" s="9"/>
      <c r="K9" s="13"/>
      <c r="M9" s="12"/>
    </row>
    <row r="10" spans="1:16" x14ac:dyDescent="0.2">
      <c r="A10" s="37">
        <v>7</v>
      </c>
      <c r="B10" s="14">
        <f>SUM(B9)+14</f>
        <v>45593</v>
      </c>
      <c r="C10"/>
      <c r="D10" s="34">
        <v>168.38</v>
      </c>
      <c r="E10" s="41">
        <v>170.96</v>
      </c>
      <c r="F10" s="8"/>
      <c r="G10" s="9"/>
      <c r="H10" s="9"/>
      <c r="I10" s="3"/>
      <c r="J10" s="3"/>
      <c r="L10" s="3"/>
    </row>
    <row r="11" spans="1:16" x14ac:dyDescent="0.2">
      <c r="A11" s="37">
        <v>8</v>
      </c>
      <c r="B11" s="6">
        <f t="shared" si="0"/>
        <v>45600</v>
      </c>
      <c r="C11"/>
      <c r="D11" s="68">
        <v>176.54</v>
      </c>
      <c r="E11" s="79"/>
      <c r="F11" s="116"/>
      <c r="G11" s="116"/>
      <c r="H11" s="116"/>
      <c r="I11" s="3"/>
      <c r="J11" s="15"/>
      <c r="L11" s="3"/>
      <c r="N11" s="16"/>
      <c r="O11" s="16"/>
      <c r="P11" s="17"/>
    </row>
    <row r="12" spans="1:16" x14ac:dyDescent="0.2">
      <c r="A12" s="37">
        <v>9</v>
      </c>
      <c r="B12" s="6">
        <f t="shared" si="0"/>
        <v>45607</v>
      </c>
      <c r="C12"/>
      <c r="D12" s="68">
        <v>173.11</v>
      </c>
      <c r="E12" s="77"/>
      <c r="F12" s="8"/>
      <c r="G12" s="9"/>
      <c r="H12" s="9"/>
      <c r="N12" s="16"/>
      <c r="O12" s="16"/>
      <c r="P12" s="17"/>
    </row>
    <row r="13" spans="1:16" ht="14.25" x14ac:dyDescent="0.2">
      <c r="A13" s="37">
        <v>10</v>
      </c>
      <c r="B13" s="6">
        <f t="shared" si="0"/>
        <v>45614</v>
      </c>
      <c r="C13"/>
      <c r="D13" s="69">
        <v>176.91</v>
      </c>
      <c r="E13" s="95"/>
      <c r="F13" s="8"/>
      <c r="G13" s="18"/>
      <c r="H13" s="19"/>
      <c r="I13" s="20"/>
      <c r="N13" s="16"/>
      <c r="O13" s="16"/>
      <c r="P13" s="17"/>
    </row>
    <row r="14" spans="1:16" x14ac:dyDescent="0.2">
      <c r="A14" s="37">
        <v>11</v>
      </c>
      <c r="B14" s="6">
        <f t="shared" si="0"/>
        <v>45621</v>
      </c>
      <c r="C14"/>
      <c r="D14" s="78">
        <v>181.7</v>
      </c>
      <c r="E14" s="99"/>
      <c r="F14" s="9"/>
      <c r="G14" s="9"/>
      <c r="H14" s="9"/>
      <c r="N14" s="16"/>
      <c r="O14" s="16"/>
      <c r="P14" s="16"/>
    </row>
    <row r="15" spans="1:16" x14ac:dyDescent="0.2">
      <c r="A15" s="37">
        <v>12</v>
      </c>
      <c r="B15" s="6">
        <f t="shared" si="0"/>
        <v>45628</v>
      </c>
      <c r="C15" s="21"/>
      <c r="D15" s="70">
        <v>178.79</v>
      </c>
      <c r="E15" s="80"/>
      <c r="F15" s="9"/>
      <c r="G15" s="9"/>
      <c r="H15" s="9"/>
      <c r="N15" s="16"/>
      <c r="O15" s="16"/>
      <c r="P15" s="16"/>
    </row>
    <row r="16" spans="1:16" x14ac:dyDescent="0.2">
      <c r="A16" s="37">
        <v>13</v>
      </c>
      <c r="B16" s="6">
        <v>45684</v>
      </c>
      <c r="C16" s="7" t="s">
        <v>2</v>
      </c>
      <c r="D16" s="66">
        <v>174.49382716049382</v>
      </c>
      <c r="E16" s="75"/>
      <c r="F16" s="9"/>
      <c r="G16" s="9"/>
      <c r="H16" s="9"/>
    </row>
    <row r="17" spans="1:9" x14ac:dyDescent="0.2">
      <c r="A17" s="37">
        <v>14</v>
      </c>
      <c r="B17" s="6">
        <f t="shared" ref="B17:B30" si="1">SUM(B16)+7</f>
        <v>45691</v>
      </c>
      <c r="C17"/>
      <c r="D17" s="81">
        <v>171.8</v>
      </c>
      <c r="E17" s="82"/>
      <c r="F17" s="112"/>
      <c r="G17" s="112"/>
      <c r="H17" s="112"/>
      <c r="I17" s="15"/>
    </row>
    <row r="18" spans="1:9" x14ac:dyDescent="0.2">
      <c r="A18" s="37">
        <v>15</v>
      </c>
      <c r="B18" s="14">
        <f>SUM(B17)+7</f>
        <v>45698</v>
      </c>
      <c r="C18"/>
      <c r="D18" s="66">
        <v>176.02</v>
      </c>
      <c r="E18" s="75"/>
      <c r="F18" s="9"/>
      <c r="G18" s="9"/>
      <c r="H18" s="22"/>
      <c r="I18" s="23"/>
    </row>
    <row r="19" spans="1:9" x14ac:dyDescent="0.2">
      <c r="A19" s="37">
        <v>16</v>
      </c>
      <c r="B19" s="6">
        <f t="shared" si="1"/>
        <v>45705</v>
      </c>
      <c r="C19"/>
      <c r="D19" s="65">
        <v>176.83</v>
      </c>
      <c r="E19" s="74"/>
      <c r="F19" s="9"/>
      <c r="G19" s="9"/>
      <c r="H19" s="24"/>
      <c r="I19" s="5"/>
    </row>
    <row r="20" spans="1:9" x14ac:dyDescent="0.2">
      <c r="A20" s="37">
        <v>17</v>
      </c>
      <c r="B20" s="6">
        <f>SUM(B19)+14</f>
        <v>45719</v>
      </c>
      <c r="C20"/>
      <c r="D20" s="111">
        <v>187.16</v>
      </c>
      <c r="E20" s="98"/>
      <c r="F20" s="25"/>
      <c r="G20" s="9"/>
      <c r="H20" s="19"/>
    </row>
    <row r="21" spans="1:9" x14ac:dyDescent="0.2">
      <c r="A21" s="37">
        <v>18</v>
      </c>
      <c r="B21" s="6">
        <f t="shared" si="1"/>
        <v>45726</v>
      </c>
      <c r="C21" s="26"/>
      <c r="D21" s="67">
        <v>179.58</v>
      </c>
      <c r="E21" s="76"/>
      <c r="F21" s="112"/>
      <c r="G21" s="112"/>
      <c r="H21" s="112"/>
    </row>
    <row r="22" spans="1:9" x14ac:dyDescent="0.2">
      <c r="A22" s="37">
        <v>19</v>
      </c>
      <c r="B22" s="6">
        <f t="shared" si="1"/>
        <v>45733</v>
      </c>
      <c r="C22" s="26"/>
      <c r="D22" s="34">
        <v>175.21</v>
      </c>
      <c r="E22" s="41"/>
      <c r="F22" s="27"/>
      <c r="G22" s="9"/>
      <c r="H22" s="9"/>
    </row>
    <row r="23" spans="1:9" x14ac:dyDescent="0.2">
      <c r="A23" s="37">
        <v>20</v>
      </c>
      <c r="B23" s="6">
        <f t="shared" si="1"/>
        <v>45740</v>
      </c>
      <c r="C23" s="26"/>
      <c r="D23" s="71">
        <v>176.28</v>
      </c>
      <c r="E23" s="83"/>
      <c r="F23" s="28"/>
      <c r="G23" s="9"/>
      <c r="H23" s="9"/>
    </row>
    <row r="24" spans="1:9" x14ac:dyDescent="0.2">
      <c r="A24" s="37">
        <v>21</v>
      </c>
      <c r="B24" s="6">
        <f t="shared" si="1"/>
        <v>45747</v>
      </c>
      <c r="C24" s="26"/>
      <c r="D24" s="71">
        <v>176.17</v>
      </c>
      <c r="E24" s="83"/>
      <c r="F24" s="29"/>
      <c r="G24" s="9"/>
      <c r="H24" s="9"/>
    </row>
    <row r="25" spans="1:9" x14ac:dyDescent="0.2">
      <c r="A25" s="37">
        <v>22</v>
      </c>
      <c r="B25" s="6">
        <f t="shared" si="1"/>
        <v>45754</v>
      </c>
      <c r="C25" s="26"/>
      <c r="D25" s="71">
        <v>176.35</v>
      </c>
      <c r="E25" s="83"/>
      <c r="F25" s="29"/>
      <c r="G25" s="9"/>
      <c r="H25" s="9"/>
    </row>
    <row r="26" spans="1:9" x14ac:dyDescent="0.2">
      <c r="A26" s="37">
        <v>23</v>
      </c>
      <c r="B26" s="14">
        <f>SUM(B25)+28</f>
        <v>45782</v>
      </c>
      <c r="C26" s="26"/>
      <c r="D26" s="71">
        <v>180.97530864197532</v>
      </c>
      <c r="E26" s="83"/>
      <c r="F26" s="29"/>
      <c r="G26" s="9"/>
      <c r="H26" s="9"/>
    </row>
    <row r="27" spans="1:9" x14ac:dyDescent="0.2">
      <c r="A27" s="37">
        <v>24</v>
      </c>
      <c r="B27" s="6">
        <f t="shared" si="1"/>
        <v>45789</v>
      </c>
      <c r="C27" s="26"/>
      <c r="D27" s="71">
        <v>174.4</v>
      </c>
      <c r="E27" s="83"/>
      <c r="F27" s="29"/>
      <c r="G27" s="9"/>
      <c r="H27" s="9"/>
    </row>
    <row r="28" spans="1:9" x14ac:dyDescent="0.2">
      <c r="A28" s="37">
        <v>25</v>
      </c>
      <c r="B28" s="6">
        <f>SUM(B27)+14</f>
        <v>45803</v>
      </c>
      <c r="C28" s="26"/>
      <c r="D28" s="71">
        <v>177.77699999999999</v>
      </c>
      <c r="E28" s="83"/>
      <c r="F28" s="29"/>
      <c r="G28" s="9"/>
      <c r="H28" s="9"/>
    </row>
    <row r="29" spans="1:9" x14ac:dyDescent="0.2">
      <c r="A29" s="37">
        <v>26</v>
      </c>
      <c r="B29" s="6">
        <f t="shared" si="1"/>
        <v>45810</v>
      </c>
      <c r="C29" s="26"/>
      <c r="D29" s="71">
        <v>178.9</v>
      </c>
      <c r="E29" s="83"/>
      <c r="F29" s="29"/>
      <c r="G29" s="9"/>
      <c r="H29" s="9"/>
    </row>
    <row r="30" spans="1:9" x14ac:dyDescent="0.2">
      <c r="A30" s="37">
        <v>27</v>
      </c>
      <c r="B30" s="6">
        <f t="shared" si="1"/>
        <v>45817</v>
      </c>
      <c r="C30" s="26"/>
      <c r="D30" s="71">
        <v>176.11</v>
      </c>
      <c r="E30" s="83"/>
      <c r="F30" s="29"/>
      <c r="G30" s="9"/>
      <c r="H30" s="9"/>
    </row>
    <row r="31" spans="1:9" x14ac:dyDescent="0.2">
      <c r="A31" s="37"/>
      <c r="B31" s="6"/>
      <c r="C31" s="26"/>
      <c r="D31" s="71"/>
      <c r="E31" s="83"/>
      <c r="F31" s="29"/>
      <c r="G31" s="9"/>
      <c r="H31" s="9"/>
    </row>
    <row r="32" spans="1:9" x14ac:dyDescent="0.2">
      <c r="B32" s="6"/>
      <c r="C32" s="26"/>
      <c r="D32" s="72"/>
      <c r="E32" s="84"/>
      <c r="F32" s="28"/>
      <c r="G32" s="9"/>
      <c r="H32" s="9"/>
    </row>
    <row r="33" spans="2:7" x14ac:dyDescent="0.2">
      <c r="B33" s="6"/>
      <c r="C33"/>
      <c r="D33" s="5">
        <v>169.1</v>
      </c>
      <c r="E33" s="5">
        <f>SUM(F33/G33)</f>
        <v>171.5144285714286</v>
      </c>
      <c r="F33" s="30">
        <f>SUM(E4:E32)</f>
        <v>1200.6010000000001</v>
      </c>
      <c r="G33" s="31">
        <f>COUNT(E4:E32)</f>
        <v>7</v>
      </c>
    </row>
    <row r="100" spans="4:6" x14ac:dyDescent="0.2">
      <c r="F100" s="32"/>
    </row>
    <row r="101" spans="4:6" x14ac:dyDescent="0.2">
      <c r="D101" s="33"/>
    </row>
  </sheetData>
  <mergeCells count="6">
    <mergeCell ref="F21:H21"/>
    <mergeCell ref="A1:G1"/>
    <mergeCell ref="C2:D2"/>
    <mergeCell ref="F4:H4"/>
    <mergeCell ref="F11:H11"/>
    <mergeCell ref="F17:H17"/>
  </mergeCells>
  <conditionalFormatting sqref="D7:E7 F22:F32">
    <cfRule type="cellIs" dxfId="23" priority="24" stopIfTrue="1" operator="greaterThanOrEqual">
      <formula>200</formula>
    </cfRule>
  </conditionalFormatting>
  <conditionalFormatting sqref="D20:E21">
    <cfRule type="cellIs" dxfId="22" priority="14" stopIfTrue="1" operator="greaterThanOrEqual">
      <formula>200</formula>
    </cfRule>
  </conditionalFormatting>
  <conditionalFormatting sqref="D23:E32">
    <cfRule type="cellIs" dxfId="21" priority="10" stopIfTrue="1" operator="greaterThanOrEqual">
      <formula>200</formula>
    </cfRule>
  </conditionalFormatting>
  <conditionalFormatting sqref="F4">
    <cfRule type="cellIs" dxfId="20" priority="9" stopIfTrue="1" operator="equal">
      <formula>"Blind"</formula>
    </cfRule>
  </conditionalFormatting>
  <conditionalFormatting sqref="G13">
    <cfRule type="cellIs" dxfId="19" priority="23" stopIfTrue="1" operator="between">
      <formula>200</formula>
      <formula>300</formula>
    </cfRule>
  </conditionalFormatting>
  <conditionalFormatting sqref="H6:I6">
    <cfRule type="cellIs" dxfId="18" priority="20" stopIfTrue="1" operator="greaterThanOrEqual">
      <formula>200</formula>
    </cfRule>
  </conditionalFormatting>
  <conditionalFormatting sqref="I18">
    <cfRule type="cellIs" dxfId="17" priority="22" stopIfTrue="1" operator="equal">
      <formula>"H?"</formula>
    </cfRule>
  </conditionalFormatting>
  <conditionalFormatting sqref="M9">
    <cfRule type="cellIs" dxfId="16" priority="18" stopIfTrue="1" operator="greaterThanOrEqual">
      <formula>200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firstPageNumber="0" orientation="landscape" horizontalDpi="300" verticalDpi="300" r:id="rId1"/>
  <headerFooter alignWithMargins="0"/>
  <rowBreaks count="1" manualBreakCount="1">
    <brk id="34" max="16383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805C8-4E00-435F-92BB-C5BAADB78A4C}">
  <dimension ref="A1:AN96"/>
  <sheetViews>
    <sheetView topLeftCell="A25" zoomScaleNormal="100" workbookViewId="0">
      <selection activeCell="K4" sqref="H4:K55"/>
    </sheetView>
  </sheetViews>
  <sheetFormatPr baseColWidth="10" defaultColWidth="11.5703125" defaultRowHeight="15" x14ac:dyDescent="0.25"/>
  <cols>
    <col min="1" max="1" width="6.28515625" style="51" customWidth="1"/>
    <col min="2" max="2" width="22.85546875" style="44" customWidth="1"/>
    <col min="3" max="4" width="9.28515625" style="51" customWidth="1"/>
    <col min="5" max="5" width="9.28515625" style="61" customWidth="1"/>
    <col min="6" max="6" width="5.7109375" style="44" customWidth="1"/>
    <col min="7" max="7" width="9.28515625" style="44" bestFit="1" customWidth="1"/>
    <col min="8" max="8" width="22.7109375" style="44" bestFit="1" customWidth="1"/>
    <col min="9" max="10" width="9" style="44" customWidth="1"/>
    <col min="11" max="11" width="9" style="52" customWidth="1"/>
    <col min="12" max="12" width="6.140625" style="44" customWidth="1"/>
    <col min="13" max="13" width="9.28515625" style="44" customWidth="1"/>
    <col min="14" max="14" width="22.7109375" style="44" customWidth="1"/>
    <col min="15" max="16" width="9" style="44" customWidth="1"/>
    <col min="17" max="17" width="9" style="52" customWidth="1"/>
    <col min="18" max="18" width="6.140625" style="44" customWidth="1"/>
    <col min="19" max="19" width="6.140625" style="44" hidden="1" customWidth="1"/>
    <col min="20" max="20" width="22.28515625" style="44" hidden="1" customWidth="1"/>
    <col min="21" max="21" width="8.28515625" style="44" hidden="1" customWidth="1"/>
    <col min="22" max="22" width="9.7109375" style="44" hidden="1" customWidth="1"/>
    <col min="23" max="23" width="10.140625" style="44" hidden="1" customWidth="1"/>
    <col min="24" max="25" width="6.140625" style="44" hidden="1" customWidth="1"/>
    <col min="26" max="26" width="22.28515625" style="44" hidden="1" customWidth="1"/>
    <col min="27" max="30" width="9" style="44" hidden="1" customWidth="1"/>
    <col min="31" max="31" width="19.7109375" style="44" hidden="1" customWidth="1"/>
    <col min="32" max="35" width="9" style="44" hidden="1" customWidth="1"/>
    <col min="36" max="36" width="9.28515625" style="51" bestFit="1" customWidth="1"/>
    <col min="37" max="37" width="22.7109375" style="44" bestFit="1" customWidth="1"/>
    <col min="38" max="39" width="9.85546875" style="92" customWidth="1"/>
    <col min="40" max="40" width="9.85546875" style="93" customWidth="1"/>
    <col min="41" max="16384" width="11.5703125" style="44"/>
  </cols>
  <sheetData>
    <row r="1" spans="1:40" ht="18.75" x14ac:dyDescent="0.3">
      <c r="A1" s="117" t="s">
        <v>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</row>
    <row r="2" spans="1:40" s="45" customFormat="1" ht="19.899999999999999" customHeight="1" x14ac:dyDescent="0.3">
      <c r="A2" s="118" t="s">
        <v>72</v>
      </c>
      <c r="B2" s="117"/>
      <c r="C2" s="117"/>
      <c r="D2" s="117"/>
      <c r="E2" s="117"/>
      <c r="G2" s="118" t="s">
        <v>75</v>
      </c>
      <c r="H2" s="117"/>
      <c r="I2" s="117"/>
      <c r="J2" s="117"/>
      <c r="K2" s="117"/>
      <c r="M2" s="118">
        <v>45734</v>
      </c>
      <c r="N2" s="117"/>
      <c r="O2" s="117"/>
      <c r="P2" s="117"/>
      <c r="Q2" s="117"/>
      <c r="S2" s="118">
        <v>45378</v>
      </c>
      <c r="T2" s="117"/>
      <c r="U2" s="117"/>
      <c r="V2" s="117"/>
      <c r="W2" s="117"/>
      <c r="Y2" s="118">
        <v>45473</v>
      </c>
      <c r="Z2" s="117"/>
      <c r="AA2" s="117"/>
      <c r="AB2" s="117"/>
      <c r="AC2" s="117"/>
      <c r="AD2" s="119">
        <v>45804</v>
      </c>
      <c r="AE2" s="120"/>
      <c r="AF2" s="120"/>
      <c r="AG2" s="120"/>
      <c r="AH2" s="120"/>
      <c r="AI2" s="100"/>
      <c r="AJ2" s="117" t="s">
        <v>46</v>
      </c>
      <c r="AK2" s="117"/>
      <c r="AL2" s="117"/>
      <c r="AM2" s="117"/>
      <c r="AN2" s="117"/>
    </row>
    <row r="3" spans="1:40" ht="15.75" thickBot="1" x14ac:dyDescent="0.3">
      <c r="A3" s="46" t="s">
        <v>3</v>
      </c>
      <c r="B3" s="47" t="s">
        <v>4</v>
      </c>
      <c r="C3" s="46" t="s">
        <v>5</v>
      </c>
      <c r="D3" s="46" t="s">
        <v>6</v>
      </c>
      <c r="E3" s="48" t="s">
        <v>7</v>
      </c>
      <c r="G3" s="46" t="s">
        <v>3</v>
      </c>
      <c r="H3" s="47" t="s">
        <v>4</v>
      </c>
      <c r="I3" s="46" t="s">
        <v>5</v>
      </c>
      <c r="J3" s="46" t="s">
        <v>6</v>
      </c>
      <c r="K3" s="49" t="s">
        <v>7</v>
      </c>
      <c r="M3" s="46" t="s">
        <v>3</v>
      </c>
      <c r="N3" s="47" t="s">
        <v>4</v>
      </c>
      <c r="O3" s="46" t="s">
        <v>5</v>
      </c>
      <c r="P3" s="46" t="s">
        <v>6</v>
      </c>
      <c r="Q3" s="49" t="s">
        <v>7</v>
      </c>
      <c r="S3" s="46" t="s">
        <v>3</v>
      </c>
      <c r="T3" s="47" t="s">
        <v>4</v>
      </c>
      <c r="U3" s="46" t="s">
        <v>5</v>
      </c>
      <c r="V3" s="46" t="s">
        <v>6</v>
      </c>
      <c r="W3" s="49" t="s">
        <v>7</v>
      </c>
      <c r="Y3" s="46" t="s">
        <v>3</v>
      </c>
      <c r="Z3" s="47" t="s">
        <v>4</v>
      </c>
      <c r="AA3" s="46" t="s">
        <v>5</v>
      </c>
      <c r="AB3" s="46" t="s">
        <v>6</v>
      </c>
      <c r="AC3" s="49" t="s">
        <v>7</v>
      </c>
      <c r="AD3" s="46" t="s">
        <v>3</v>
      </c>
      <c r="AE3" s="47" t="s">
        <v>4</v>
      </c>
      <c r="AF3" s="46" t="s">
        <v>5</v>
      </c>
      <c r="AG3" s="46" t="s">
        <v>6</v>
      </c>
      <c r="AH3" s="49" t="s">
        <v>7</v>
      </c>
      <c r="AI3" s="49"/>
      <c r="AJ3" s="88" t="s">
        <v>3</v>
      </c>
      <c r="AK3" s="89" t="s">
        <v>4</v>
      </c>
      <c r="AL3" s="90" t="s">
        <v>5</v>
      </c>
      <c r="AM3" s="90" t="s">
        <v>6</v>
      </c>
      <c r="AN3" s="91" t="s">
        <v>7</v>
      </c>
    </row>
    <row r="4" spans="1:40" ht="16.149999999999999" customHeight="1" thickBot="1" x14ac:dyDescent="0.3">
      <c r="A4" s="38">
        <v>1</v>
      </c>
      <c r="B4" s="36" t="s">
        <v>25</v>
      </c>
      <c r="C4" s="55">
        <v>1416</v>
      </c>
      <c r="D4" s="55">
        <v>9</v>
      </c>
      <c r="E4" s="55">
        <v>157.33000000000001</v>
      </c>
      <c r="G4" s="50">
        <v>1</v>
      </c>
      <c r="H4" s="36" t="s">
        <v>25</v>
      </c>
      <c r="I4" s="51">
        <f>SUM(Tableau39443749654184[[#This Row],[QA]]-Tableau19243649554073[[#This Row],[QA]])</f>
        <v>951</v>
      </c>
      <c r="J4" s="51">
        <f>SUM(Tableau39443749654184[[#This Row],[Parties]]-Tableau19243649554073[[#This Row],[Parties]])</f>
        <v>6</v>
      </c>
      <c r="K4" s="52">
        <f t="shared" ref="K4:K63" si="0">SUM(I4/J4)</f>
        <v>158.5</v>
      </c>
      <c r="M4" s="50">
        <v>1</v>
      </c>
      <c r="N4" s="36"/>
      <c r="O4" s="51">
        <v>0</v>
      </c>
      <c r="P4" s="51">
        <v>0</v>
      </c>
      <c r="Q4" s="52" t="e">
        <v>#DIV/0!</v>
      </c>
      <c r="S4" s="50">
        <v>1</v>
      </c>
      <c r="T4" s="36"/>
      <c r="U4" s="53"/>
      <c r="V4" s="53"/>
      <c r="W4" s="54"/>
      <c r="Y4" s="50">
        <v>1</v>
      </c>
      <c r="Z4" s="36"/>
      <c r="AA4" s="51"/>
      <c r="AB4" s="51"/>
      <c r="AC4" s="52"/>
      <c r="AD4" s="50">
        <v>1</v>
      </c>
      <c r="AE4" s="36"/>
      <c r="AF4" s="51">
        <f>SUM(Tableau39443749654184[[#This Row],[QA]]-Tableau293438497542910[[#This Row],[QA]]-Tableau2934384975429214[[#This Row],[QA]]-Tableau19243649554073[[#This Row],[QA]])</f>
        <v>0</v>
      </c>
      <c r="AG4" s="51">
        <f>SUM(Tableau39443749654184[[#This Row],[Parties]]-Tableau293438497542910[[#This Row],[Parties]]-Tableau2934384975429214[[#This Row],[Parties]]-Tableau19243649554073[[#This Row],[Parties]])</f>
        <v>0</v>
      </c>
      <c r="AH4" s="52" t="e">
        <f t="shared" ref="AH4:AH63" si="1">SUM(AF4/AG4)</f>
        <v>#DIV/0!</v>
      </c>
      <c r="AI4" s="52"/>
      <c r="AJ4" s="50">
        <v>1</v>
      </c>
      <c r="AK4" s="36" t="s">
        <v>25</v>
      </c>
      <c r="AL4" s="134">
        <v>2367</v>
      </c>
      <c r="AM4" s="134">
        <v>15</v>
      </c>
      <c r="AN4" s="134">
        <v>157.80000000000001</v>
      </c>
    </row>
    <row r="5" spans="1:40" ht="16.149999999999999" customHeight="1" thickBot="1" x14ac:dyDescent="0.3">
      <c r="A5" s="38">
        <v>2</v>
      </c>
      <c r="B5" s="36" t="s">
        <v>36</v>
      </c>
      <c r="C5" s="55">
        <v>477</v>
      </c>
      <c r="D5" s="55">
        <v>3</v>
      </c>
      <c r="E5" s="55">
        <v>159</v>
      </c>
      <c r="G5" s="50">
        <v>2</v>
      </c>
      <c r="H5" s="36" t="s">
        <v>36</v>
      </c>
      <c r="I5" s="51">
        <f>SUM(Tableau39443749654184[[#This Row],[QA]]-Tableau19243649554073[[#This Row],[QA]])</f>
        <v>608</v>
      </c>
      <c r="J5" s="51">
        <f>SUM(Tableau39443749654184[[#This Row],[Parties]]-Tableau19243649554073[[#This Row],[Parties]])</f>
        <v>3</v>
      </c>
      <c r="K5" s="52">
        <f t="shared" si="0"/>
        <v>202.66666666666666</v>
      </c>
      <c r="M5" s="50">
        <v>2</v>
      </c>
      <c r="N5" s="36"/>
      <c r="O5" s="51">
        <v>0</v>
      </c>
      <c r="P5" s="51">
        <v>0</v>
      </c>
      <c r="Q5" s="52" t="e">
        <v>#DIV/0!</v>
      </c>
      <c r="S5" s="50">
        <v>2</v>
      </c>
      <c r="T5" s="36"/>
      <c r="U5" s="53"/>
      <c r="V5" s="53"/>
      <c r="W5" s="54"/>
      <c r="Y5" s="50">
        <v>2</v>
      </c>
      <c r="Z5" s="36"/>
      <c r="AA5" s="51"/>
      <c r="AB5" s="51"/>
      <c r="AC5" s="52"/>
      <c r="AD5" s="50">
        <v>2</v>
      </c>
      <c r="AE5" s="36"/>
      <c r="AF5" s="51">
        <f>SUM(Tableau39443749654184[[#This Row],[QA]]-Tableau293438497542910[[#This Row],[QA]]-Tableau2934384975429214[[#This Row],[QA]]-Tableau19243649554073[[#This Row],[QA]])</f>
        <v>0</v>
      </c>
      <c r="AG5" s="51">
        <f>SUM(Tableau39443749654184[[#This Row],[Parties]]-Tableau293438497542910[[#This Row],[Parties]]-Tableau2934384975429214[[#This Row],[Parties]]-Tableau19243649554073[[#This Row],[Parties]])</f>
        <v>0</v>
      </c>
      <c r="AH5" s="52" t="e">
        <f t="shared" si="1"/>
        <v>#DIV/0!</v>
      </c>
      <c r="AI5" s="52"/>
      <c r="AJ5" s="50">
        <v>2</v>
      </c>
      <c r="AK5" s="36" t="s">
        <v>36</v>
      </c>
      <c r="AL5" s="134">
        <v>1085</v>
      </c>
      <c r="AM5" s="134">
        <v>6</v>
      </c>
      <c r="AN5" s="134">
        <v>180.83</v>
      </c>
    </row>
    <row r="6" spans="1:40" ht="16.149999999999999" customHeight="1" thickBot="1" x14ac:dyDescent="0.3">
      <c r="A6" s="38">
        <v>3</v>
      </c>
      <c r="B6" s="36" t="s">
        <v>37</v>
      </c>
      <c r="C6" s="55">
        <v>1588</v>
      </c>
      <c r="D6" s="55">
        <v>9</v>
      </c>
      <c r="E6" s="55">
        <v>176.44</v>
      </c>
      <c r="G6" s="50">
        <v>3</v>
      </c>
      <c r="H6" s="36" t="s">
        <v>37</v>
      </c>
      <c r="I6" s="51">
        <f>SUM(Tableau39443749654184[[#This Row],[QA]]-Tableau19243649554073[[#This Row],[QA]])</f>
        <v>2217</v>
      </c>
      <c r="J6" s="51">
        <f>SUM(Tableau39443749654184[[#This Row],[Parties]]-Tableau19243649554073[[#This Row],[Parties]])</f>
        <v>12</v>
      </c>
      <c r="K6" s="52">
        <f t="shared" si="0"/>
        <v>184.75</v>
      </c>
      <c r="M6" s="50">
        <v>3</v>
      </c>
      <c r="N6" s="36"/>
      <c r="O6" s="51">
        <v>0</v>
      </c>
      <c r="P6" s="51">
        <v>0</v>
      </c>
      <c r="Q6" s="52" t="e">
        <v>#DIV/0!</v>
      </c>
      <c r="S6" s="50">
        <v>3</v>
      </c>
      <c r="T6" s="36"/>
      <c r="U6" s="53"/>
      <c r="V6" s="53"/>
      <c r="W6" s="54"/>
      <c r="Y6" s="50">
        <v>3</v>
      </c>
      <c r="Z6" s="36"/>
      <c r="AA6" s="51"/>
      <c r="AB6" s="51"/>
      <c r="AC6" s="52"/>
      <c r="AD6" s="50">
        <v>3</v>
      </c>
      <c r="AE6" s="36"/>
      <c r="AF6" s="51">
        <f>SUM(Tableau39443749654184[[#This Row],[QA]]-Tableau293438497542910[[#This Row],[QA]]-Tableau2934384975429214[[#This Row],[QA]]-Tableau19243649554073[[#This Row],[QA]])</f>
        <v>0</v>
      </c>
      <c r="AG6" s="51">
        <f>SUM(Tableau39443749654184[[#This Row],[Parties]]-Tableau293438497542910[[#This Row],[Parties]]-Tableau2934384975429214[[#This Row],[Parties]]-Tableau19243649554073[[#This Row],[Parties]])</f>
        <v>0</v>
      </c>
      <c r="AH6" s="52" t="e">
        <f t="shared" si="1"/>
        <v>#DIV/0!</v>
      </c>
      <c r="AI6" s="52"/>
      <c r="AJ6" s="50">
        <v>3</v>
      </c>
      <c r="AK6" s="36" t="s">
        <v>37</v>
      </c>
      <c r="AL6" s="134">
        <v>3805</v>
      </c>
      <c r="AM6" s="134">
        <v>21</v>
      </c>
      <c r="AN6" s="134">
        <v>181.19</v>
      </c>
    </row>
    <row r="7" spans="1:40" ht="16.149999999999999" customHeight="1" thickBot="1" x14ac:dyDescent="0.3">
      <c r="A7" s="38">
        <v>4</v>
      </c>
      <c r="B7" s="36" t="s">
        <v>53</v>
      </c>
      <c r="C7" s="55">
        <v>517</v>
      </c>
      <c r="D7" s="55">
        <v>3</v>
      </c>
      <c r="E7" s="55">
        <v>172.33</v>
      </c>
      <c r="G7" s="50">
        <v>4</v>
      </c>
      <c r="H7" s="36" t="s">
        <v>53</v>
      </c>
      <c r="I7" s="51">
        <f>SUM(Tableau39443749654184[[#This Row],[QA]]-Tableau19243649554073[[#This Row],[QA]])</f>
        <v>0</v>
      </c>
      <c r="J7" s="51">
        <f>SUM(Tableau39443749654184[[#This Row],[Parties]]-Tableau19243649554073[[#This Row],[Parties]])</f>
        <v>0</v>
      </c>
      <c r="K7" s="52" t="e">
        <f t="shared" si="0"/>
        <v>#DIV/0!</v>
      </c>
      <c r="M7" s="50">
        <v>4</v>
      </c>
      <c r="N7" s="36"/>
      <c r="O7" s="51">
        <v>0</v>
      </c>
      <c r="P7" s="51">
        <v>0</v>
      </c>
      <c r="Q7" s="52" t="e">
        <v>#DIV/0!</v>
      </c>
      <c r="S7" s="50">
        <v>4</v>
      </c>
      <c r="T7" s="36"/>
      <c r="U7" s="53"/>
      <c r="V7" s="53"/>
      <c r="W7" s="54"/>
      <c r="Y7" s="50">
        <v>4</v>
      </c>
      <c r="Z7" s="36"/>
      <c r="AA7" s="51"/>
      <c r="AB7" s="51"/>
      <c r="AC7" s="52"/>
      <c r="AD7" s="50">
        <v>4</v>
      </c>
      <c r="AE7" s="36"/>
      <c r="AF7" s="51">
        <f>SUM(Tableau39443749654184[[#This Row],[QA]]-Tableau293438497542910[[#This Row],[QA]]-Tableau2934384975429214[[#This Row],[QA]]-Tableau19243649554073[[#This Row],[QA]])</f>
        <v>0</v>
      </c>
      <c r="AG7" s="51">
        <f>SUM(Tableau39443749654184[[#This Row],[Parties]]-Tableau293438497542910[[#This Row],[Parties]]-Tableau2934384975429214[[#This Row],[Parties]]-Tableau19243649554073[[#This Row],[Parties]])</f>
        <v>0</v>
      </c>
      <c r="AH7" s="52" t="e">
        <f t="shared" si="1"/>
        <v>#DIV/0!</v>
      </c>
      <c r="AI7" s="52"/>
      <c r="AJ7" s="50">
        <v>4</v>
      </c>
      <c r="AK7" s="36" t="s">
        <v>53</v>
      </c>
      <c r="AL7" s="134">
        <v>517</v>
      </c>
      <c r="AM7" s="134">
        <v>3</v>
      </c>
      <c r="AN7" s="134">
        <v>172.33</v>
      </c>
    </row>
    <row r="8" spans="1:40" ht="16.149999999999999" customHeight="1" thickBot="1" x14ac:dyDescent="0.3">
      <c r="A8" s="38">
        <v>5</v>
      </c>
      <c r="B8" s="36" t="s">
        <v>38</v>
      </c>
      <c r="C8" s="55">
        <v>1775</v>
      </c>
      <c r="D8" s="55">
        <v>9</v>
      </c>
      <c r="E8" s="55">
        <v>197.22</v>
      </c>
      <c r="G8" s="50">
        <v>5</v>
      </c>
      <c r="H8" s="36" t="s">
        <v>38</v>
      </c>
      <c r="I8" s="51">
        <f>SUM(Tableau39443749654184[[#This Row],[QA]]-Tableau19243649554073[[#This Row],[QA]])</f>
        <v>1702</v>
      </c>
      <c r="J8" s="51">
        <f>SUM(Tableau39443749654184[[#This Row],[Parties]]-Tableau19243649554073[[#This Row],[Parties]])</f>
        <v>9</v>
      </c>
      <c r="K8" s="52">
        <f t="shared" si="0"/>
        <v>189.11111111111111</v>
      </c>
      <c r="M8" s="50">
        <v>5</v>
      </c>
      <c r="N8" s="36"/>
      <c r="O8" s="51">
        <v>0</v>
      </c>
      <c r="P8" s="51">
        <v>0</v>
      </c>
      <c r="Q8" s="52" t="e">
        <v>#DIV/0!</v>
      </c>
      <c r="S8" s="50">
        <v>5</v>
      </c>
      <c r="T8" s="36"/>
      <c r="U8" s="53"/>
      <c r="V8" s="53"/>
      <c r="W8" s="54"/>
      <c r="Y8" s="50">
        <v>5</v>
      </c>
      <c r="Z8" s="36"/>
      <c r="AA8" s="51"/>
      <c r="AB8" s="51"/>
      <c r="AC8" s="52"/>
      <c r="AD8" s="50">
        <v>5</v>
      </c>
      <c r="AE8" s="36"/>
      <c r="AF8" s="51">
        <f>SUM(Tableau39443749654184[[#This Row],[QA]]-Tableau293438497542910[[#This Row],[QA]]-Tableau2934384975429214[[#This Row],[QA]]-Tableau19243649554073[[#This Row],[QA]])</f>
        <v>0</v>
      </c>
      <c r="AG8" s="51">
        <f>SUM(Tableau39443749654184[[#This Row],[Parties]]-Tableau293438497542910[[#This Row],[Parties]]-Tableau2934384975429214[[#This Row],[Parties]]-Tableau19243649554073[[#This Row],[Parties]])</f>
        <v>0</v>
      </c>
      <c r="AH8" s="52" t="e">
        <f t="shared" si="1"/>
        <v>#DIV/0!</v>
      </c>
      <c r="AI8" s="52"/>
      <c r="AJ8" s="50">
        <v>5</v>
      </c>
      <c r="AK8" s="36" t="s">
        <v>38</v>
      </c>
      <c r="AL8" s="134">
        <v>3477</v>
      </c>
      <c r="AM8" s="134">
        <v>18</v>
      </c>
      <c r="AN8" s="134">
        <v>193.17</v>
      </c>
    </row>
    <row r="9" spans="1:40" ht="16.149999999999999" customHeight="1" thickBot="1" x14ac:dyDescent="0.3">
      <c r="A9" s="38">
        <v>6</v>
      </c>
      <c r="B9" s="36" t="s">
        <v>64</v>
      </c>
      <c r="C9" s="55">
        <v>526</v>
      </c>
      <c r="D9" s="55">
        <v>3</v>
      </c>
      <c r="E9" s="55">
        <v>175.33</v>
      </c>
      <c r="G9" s="50">
        <v>6</v>
      </c>
      <c r="H9" s="36" t="s">
        <v>64</v>
      </c>
      <c r="I9" s="51">
        <f>SUM(Tableau39443749654184[[#This Row],[QA]]-Tableau19243649554073[[#This Row],[QA]])</f>
        <v>1618</v>
      </c>
      <c r="J9" s="51">
        <f>SUM(Tableau39443749654184[[#This Row],[Parties]]-Tableau19243649554073[[#This Row],[Parties]])</f>
        <v>9</v>
      </c>
      <c r="K9" s="52">
        <f t="shared" si="0"/>
        <v>179.77777777777777</v>
      </c>
      <c r="M9" s="50">
        <v>6</v>
      </c>
      <c r="N9" s="36"/>
      <c r="O9" s="51">
        <v>0</v>
      </c>
      <c r="P9" s="51">
        <v>0</v>
      </c>
      <c r="Q9" s="52" t="e">
        <v>#DIV/0!</v>
      </c>
      <c r="S9" s="50">
        <v>6</v>
      </c>
      <c r="T9" s="36"/>
      <c r="U9" s="53"/>
      <c r="V9" s="53"/>
      <c r="W9" s="54"/>
      <c r="Y9" s="50">
        <v>6</v>
      </c>
      <c r="Z9" s="36"/>
      <c r="AA9" s="51"/>
      <c r="AB9" s="51"/>
      <c r="AC9" s="52"/>
      <c r="AD9" s="50">
        <v>6</v>
      </c>
      <c r="AE9" s="36"/>
      <c r="AF9" s="51">
        <f>SUM(Tableau39443749654184[[#This Row],[QA]]-Tableau293438497542910[[#This Row],[QA]]-Tableau2934384975429214[[#This Row],[QA]]-Tableau19243649554073[[#This Row],[QA]])</f>
        <v>0</v>
      </c>
      <c r="AG9" s="51">
        <f>SUM(Tableau39443749654184[[#This Row],[Parties]]-Tableau293438497542910[[#This Row],[Parties]]-Tableau2934384975429214[[#This Row],[Parties]]-Tableau19243649554073[[#This Row],[Parties]])</f>
        <v>0</v>
      </c>
      <c r="AH9" s="52" t="e">
        <f t="shared" si="1"/>
        <v>#DIV/0!</v>
      </c>
      <c r="AI9" s="52"/>
      <c r="AJ9" s="50">
        <v>6</v>
      </c>
      <c r="AK9" s="36" t="s">
        <v>64</v>
      </c>
      <c r="AL9" s="134">
        <v>2144</v>
      </c>
      <c r="AM9" s="134">
        <v>12</v>
      </c>
      <c r="AN9" s="134">
        <v>178.67</v>
      </c>
    </row>
    <row r="10" spans="1:40" ht="16.149999999999999" customHeight="1" thickBot="1" x14ac:dyDescent="0.3">
      <c r="A10" s="38">
        <v>7</v>
      </c>
      <c r="B10" s="36" t="s">
        <v>71</v>
      </c>
      <c r="C10" s="57">
        <v>0</v>
      </c>
      <c r="D10" s="57">
        <v>0</v>
      </c>
      <c r="E10" s="58">
        <v>0</v>
      </c>
      <c r="G10" s="50">
        <v>7</v>
      </c>
      <c r="H10" s="36" t="s">
        <v>71</v>
      </c>
      <c r="I10" s="51">
        <f>SUM(Tableau39443749654184[[#This Row],[QA]]-Tableau19243649554073[[#This Row],[QA]])</f>
        <v>1593</v>
      </c>
      <c r="J10" s="51">
        <f>SUM(Tableau39443749654184[[#This Row],[Parties]]-Tableau19243649554073[[#This Row],[Parties]])</f>
        <v>9</v>
      </c>
      <c r="K10" s="52">
        <f t="shared" si="0"/>
        <v>177</v>
      </c>
      <c r="M10" s="50">
        <v>7</v>
      </c>
      <c r="N10" s="36"/>
      <c r="O10" s="51">
        <v>0</v>
      </c>
      <c r="P10" s="51">
        <v>0</v>
      </c>
      <c r="Q10" s="52" t="e">
        <v>#DIV/0!</v>
      </c>
      <c r="S10" s="50">
        <v>7</v>
      </c>
      <c r="T10" s="36"/>
      <c r="U10" s="53"/>
      <c r="V10" s="53"/>
      <c r="W10" s="54"/>
      <c r="Y10" s="50">
        <v>7</v>
      </c>
      <c r="Z10" s="36"/>
      <c r="AA10" s="51"/>
      <c r="AB10" s="51"/>
      <c r="AC10" s="52"/>
      <c r="AD10" s="50">
        <v>7</v>
      </c>
      <c r="AE10" s="36"/>
      <c r="AF10" s="51">
        <f>SUM(Tableau39443749654184[[#This Row],[QA]]-Tableau293438497542910[[#This Row],[QA]]-Tableau2934384975429214[[#This Row],[QA]]-Tableau19243649554073[[#This Row],[QA]])</f>
        <v>0</v>
      </c>
      <c r="AG10" s="51">
        <f>SUM(Tableau39443749654184[[#This Row],[Parties]]-Tableau293438497542910[[#This Row],[Parties]]-Tableau2934384975429214[[#This Row],[Parties]]-Tableau19243649554073[[#This Row],[Parties]])</f>
        <v>0</v>
      </c>
      <c r="AH10" s="52" t="e">
        <f t="shared" si="1"/>
        <v>#DIV/0!</v>
      </c>
      <c r="AI10" s="52"/>
      <c r="AJ10" s="50">
        <v>7</v>
      </c>
      <c r="AK10" s="36" t="s">
        <v>71</v>
      </c>
      <c r="AL10" s="134">
        <v>1593</v>
      </c>
      <c r="AM10" s="134">
        <v>9</v>
      </c>
      <c r="AN10" s="134">
        <v>177</v>
      </c>
    </row>
    <row r="11" spans="1:40" ht="16.149999999999999" customHeight="1" thickBot="1" x14ac:dyDescent="0.3">
      <c r="A11" s="38">
        <v>8</v>
      </c>
      <c r="B11" s="36" t="s">
        <v>21</v>
      </c>
      <c r="C11" s="55">
        <v>1714</v>
      </c>
      <c r="D11" s="55">
        <v>9</v>
      </c>
      <c r="E11" s="55">
        <v>190.44</v>
      </c>
      <c r="G11" s="50">
        <v>8</v>
      </c>
      <c r="H11" s="36" t="s">
        <v>21</v>
      </c>
      <c r="I11" s="51">
        <f>SUM(Tableau39443749654184[[#This Row],[QA]]-Tableau19243649554073[[#This Row],[QA]])</f>
        <v>2132</v>
      </c>
      <c r="J11" s="51">
        <f>SUM(Tableau39443749654184[[#This Row],[Parties]]-Tableau19243649554073[[#This Row],[Parties]])</f>
        <v>12</v>
      </c>
      <c r="K11" s="52">
        <f t="shared" si="0"/>
        <v>177.66666666666666</v>
      </c>
      <c r="M11" s="50">
        <v>8</v>
      </c>
      <c r="N11" s="36"/>
      <c r="O11" s="51">
        <v>0</v>
      </c>
      <c r="P11" s="51">
        <v>0</v>
      </c>
      <c r="Q11" s="52" t="e">
        <v>#DIV/0!</v>
      </c>
      <c r="S11" s="50">
        <v>8</v>
      </c>
      <c r="T11" s="36"/>
      <c r="U11" s="53"/>
      <c r="V11" s="53"/>
      <c r="W11" s="54"/>
      <c r="Y11" s="50">
        <v>8</v>
      </c>
      <c r="Z11" s="36"/>
      <c r="AA11" s="51"/>
      <c r="AB11" s="51"/>
      <c r="AC11" s="52"/>
      <c r="AD11" s="50">
        <v>8</v>
      </c>
      <c r="AE11" s="36"/>
      <c r="AF11" s="51">
        <f>SUM(Tableau39443749654184[[#This Row],[QA]]-Tableau293438497542910[[#This Row],[QA]]-Tableau2934384975429214[[#This Row],[QA]]-Tableau19243649554073[[#This Row],[QA]])</f>
        <v>0</v>
      </c>
      <c r="AG11" s="51">
        <f>SUM(Tableau39443749654184[[#This Row],[Parties]]-Tableau293438497542910[[#This Row],[Parties]]-Tableau2934384975429214[[#This Row],[Parties]]-Tableau19243649554073[[#This Row],[Parties]])</f>
        <v>0</v>
      </c>
      <c r="AH11" s="52" t="e">
        <f t="shared" si="1"/>
        <v>#DIV/0!</v>
      </c>
      <c r="AI11" s="52"/>
      <c r="AJ11" s="50">
        <v>8</v>
      </c>
      <c r="AK11" s="36" t="s">
        <v>21</v>
      </c>
      <c r="AL11" s="134">
        <v>3846</v>
      </c>
      <c r="AM11" s="134">
        <v>21</v>
      </c>
      <c r="AN11" s="134">
        <v>183.14</v>
      </c>
    </row>
    <row r="12" spans="1:40" ht="16.149999999999999" customHeight="1" thickBot="1" x14ac:dyDescent="0.3">
      <c r="A12" s="38">
        <v>9</v>
      </c>
      <c r="B12" s="36" t="s">
        <v>52</v>
      </c>
      <c r="C12" s="55">
        <v>1066</v>
      </c>
      <c r="D12" s="55">
        <v>6</v>
      </c>
      <c r="E12" s="55">
        <v>177.67</v>
      </c>
      <c r="G12" s="50">
        <v>9</v>
      </c>
      <c r="H12" s="36" t="s">
        <v>52</v>
      </c>
      <c r="I12" s="51">
        <f>SUM(Tableau39443749654184[[#This Row],[QA]]-Tableau19243649554073[[#This Row],[QA]])</f>
        <v>2207</v>
      </c>
      <c r="J12" s="51">
        <f>SUM(Tableau39443749654184[[#This Row],[Parties]]-Tableau19243649554073[[#This Row],[Parties]])</f>
        <v>12</v>
      </c>
      <c r="K12" s="52">
        <f t="shared" si="0"/>
        <v>183.91666666666666</v>
      </c>
      <c r="M12" s="50">
        <v>9</v>
      </c>
      <c r="N12" s="36"/>
      <c r="O12" s="51">
        <v>0</v>
      </c>
      <c r="P12" s="51">
        <v>0</v>
      </c>
      <c r="Q12" s="52" t="e">
        <v>#DIV/0!</v>
      </c>
      <c r="S12" s="50">
        <v>9</v>
      </c>
      <c r="T12" s="36"/>
      <c r="U12" s="53"/>
      <c r="V12" s="53"/>
      <c r="W12" s="54"/>
      <c r="Y12" s="50">
        <v>9</v>
      </c>
      <c r="Z12" s="36"/>
      <c r="AA12" s="51"/>
      <c r="AB12" s="51"/>
      <c r="AC12" s="52"/>
      <c r="AD12" s="50">
        <v>9</v>
      </c>
      <c r="AE12" s="36"/>
      <c r="AF12" s="51">
        <f>SUM(Tableau39443749654184[[#This Row],[QA]]-Tableau293438497542910[[#This Row],[QA]]-Tableau2934384975429214[[#This Row],[QA]]-Tableau19243649554073[[#This Row],[QA]])</f>
        <v>0</v>
      </c>
      <c r="AG12" s="51">
        <f>SUM(Tableau39443749654184[[#This Row],[Parties]]-Tableau293438497542910[[#This Row],[Parties]]-Tableau2934384975429214[[#This Row],[Parties]]-Tableau19243649554073[[#This Row],[Parties]])</f>
        <v>0</v>
      </c>
      <c r="AH12" s="52" t="e">
        <f t="shared" si="1"/>
        <v>#DIV/0!</v>
      </c>
      <c r="AI12" s="52"/>
      <c r="AJ12" s="50">
        <v>9</v>
      </c>
      <c r="AK12" s="36" t="s">
        <v>52</v>
      </c>
      <c r="AL12" s="134">
        <v>3273</v>
      </c>
      <c r="AM12" s="134">
        <v>18</v>
      </c>
      <c r="AN12" s="134">
        <v>181.83</v>
      </c>
    </row>
    <row r="13" spans="1:40" ht="16.149999999999999" customHeight="1" thickBot="1" x14ac:dyDescent="0.3">
      <c r="A13" s="38">
        <v>10</v>
      </c>
      <c r="B13" s="36" t="s">
        <v>8</v>
      </c>
      <c r="C13" s="55">
        <v>976</v>
      </c>
      <c r="D13" s="55">
        <v>6</v>
      </c>
      <c r="E13" s="55">
        <v>162.66999999999999</v>
      </c>
      <c r="G13" s="50">
        <v>10</v>
      </c>
      <c r="H13" s="36" t="s">
        <v>8</v>
      </c>
      <c r="I13" s="51">
        <f>SUM(Tableau39443749654184[[#This Row],[QA]]-Tableau19243649554073[[#This Row],[QA]])</f>
        <v>1302</v>
      </c>
      <c r="J13" s="51">
        <f>SUM(Tableau39443749654184[[#This Row],[Parties]]-Tableau19243649554073[[#This Row],[Parties]])</f>
        <v>9</v>
      </c>
      <c r="K13" s="52">
        <f t="shared" si="0"/>
        <v>144.66666666666666</v>
      </c>
      <c r="M13" s="50">
        <v>10</v>
      </c>
      <c r="N13" s="36"/>
      <c r="O13" s="51">
        <v>0</v>
      </c>
      <c r="P13" s="51">
        <v>0</v>
      </c>
      <c r="Q13" s="52" t="e">
        <v>#DIV/0!</v>
      </c>
      <c r="S13" s="50">
        <v>10</v>
      </c>
      <c r="T13" s="36"/>
      <c r="U13" s="53"/>
      <c r="V13" s="53"/>
      <c r="W13" s="54"/>
      <c r="Y13" s="50">
        <v>10</v>
      </c>
      <c r="Z13" s="36"/>
      <c r="AA13" s="51"/>
      <c r="AB13" s="51"/>
      <c r="AC13" s="52"/>
      <c r="AD13" s="50">
        <v>10</v>
      </c>
      <c r="AE13" s="36"/>
      <c r="AF13" s="51">
        <f>SUM(Tableau39443749654184[[#This Row],[QA]]-Tableau293438497542910[[#This Row],[QA]]-Tableau2934384975429214[[#This Row],[QA]]-Tableau19243649554073[[#This Row],[QA]])</f>
        <v>0</v>
      </c>
      <c r="AG13" s="51">
        <f>SUM(Tableau39443749654184[[#This Row],[Parties]]-Tableau293438497542910[[#This Row],[Parties]]-Tableau2934384975429214[[#This Row],[Parties]]-Tableau19243649554073[[#This Row],[Parties]])</f>
        <v>0</v>
      </c>
      <c r="AH13" s="52" t="e">
        <f t="shared" si="1"/>
        <v>#DIV/0!</v>
      </c>
      <c r="AI13" s="52"/>
      <c r="AJ13" s="50">
        <v>10</v>
      </c>
      <c r="AK13" s="36" t="s">
        <v>8</v>
      </c>
      <c r="AL13" s="134">
        <v>2278</v>
      </c>
      <c r="AM13" s="134">
        <v>15</v>
      </c>
      <c r="AN13" s="134">
        <v>151.87</v>
      </c>
    </row>
    <row r="14" spans="1:40" ht="16.149999999999999" customHeight="1" thickBot="1" x14ac:dyDescent="0.3">
      <c r="A14" s="38">
        <v>11</v>
      </c>
      <c r="B14" s="36" t="s">
        <v>9</v>
      </c>
      <c r="C14" s="55">
        <v>1672</v>
      </c>
      <c r="D14" s="55">
        <v>9</v>
      </c>
      <c r="E14" s="55">
        <v>185.78</v>
      </c>
      <c r="G14" s="50">
        <v>11</v>
      </c>
      <c r="H14" s="36" t="s">
        <v>9</v>
      </c>
      <c r="I14" s="51">
        <f>SUM(Tableau39443749654184[[#This Row],[QA]]-Tableau19243649554073[[#This Row],[QA]])</f>
        <v>2255</v>
      </c>
      <c r="J14" s="51">
        <f>SUM(Tableau39443749654184[[#This Row],[Parties]]-Tableau19243649554073[[#This Row],[Parties]])</f>
        <v>12</v>
      </c>
      <c r="K14" s="52">
        <f t="shared" si="0"/>
        <v>187.91666666666666</v>
      </c>
      <c r="M14" s="50">
        <v>11</v>
      </c>
      <c r="N14" s="36"/>
      <c r="O14" s="51">
        <v>0</v>
      </c>
      <c r="P14" s="51">
        <v>0</v>
      </c>
      <c r="Q14" s="52" t="e">
        <v>#DIV/0!</v>
      </c>
      <c r="S14" s="50">
        <v>11</v>
      </c>
      <c r="T14" s="36"/>
      <c r="U14" s="53"/>
      <c r="V14" s="53"/>
      <c r="W14" s="54"/>
      <c r="Y14" s="50">
        <v>11</v>
      </c>
      <c r="Z14" s="36"/>
      <c r="AA14" s="51"/>
      <c r="AB14" s="51"/>
      <c r="AC14" s="52"/>
      <c r="AD14" s="50">
        <v>11</v>
      </c>
      <c r="AE14" s="36"/>
      <c r="AF14" s="51">
        <f>SUM(Tableau39443749654184[[#This Row],[QA]]-Tableau293438497542910[[#This Row],[QA]]-Tableau2934384975429214[[#This Row],[QA]]-Tableau19243649554073[[#This Row],[QA]])</f>
        <v>0</v>
      </c>
      <c r="AG14" s="51">
        <f>SUM(Tableau39443749654184[[#This Row],[Parties]]-Tableau293438497542910[[#This Row],[Parties]]-Tableau2934384975429214[[#This Row],[Parties]]-Tableau19243649554073[[#This Row],[Parties]])</f>
        <v>0</v>
      </c>
      <c r="AH14" s="52" t="e">
        <f t="shared" si="1"/>
        <v>#DIV/0!</v>
      </c>
      <c r="AI14" s="52"/>
      <c r="AJ14" s="50">
        <v>11</v>
      </c>
      <c r="AK14" s="36" t="s">
        <v>9</v>
      </c>
      <c r="AL14" s="134">
        <v>3927</v>
      </c>
      <c r="AM14" s="134">
        <v>21</v>
      </c>
      <c r="AN14" s="134">
        <v>187</v>
      </c>
    </row>
    <row r="15" spans="1:40" ht="16.149999999999999" customHeight="1" thickBot="1" x14ac:dyDescent="0.3">
      <c r="A15" s="38">
        <v>12</v>
      </c>
      <c r="B15" s="36" t="s">
        <v>10</v>
      </c>
      <c r="C15" s="55">
        <v>991</v>
      </c>
      <c r="D15" s="55">
        <v>6</v>
      </c>
      <c r="E15" s="55">
        <v>165.17</v>
      </c>
      <c r="G15" s="50">
        <v>12</v>
      </c>
      <c r="H15" s="36" t="s">
        <v>10</v>
      </c>
      <c r="I15" s="51">
        <f>SUM(Tableau39443749654184[[#This Row],[QA]]-Tableau19243649554073[[#This Row],[QA]])</f>
        <v>1511</v>
      </c>
      <c r="J15" s="51">
        <f>SUM(Tableau39443749654184[[#This Row],[Parties]]-Tableau19243649554073[[#This Row],[Parties]])</f>
        <v>9</v>
      </c>
      <c r="K15" s="52">
        <f t="shared" si="0"/>
        <v>167.88888888888889</v>
      </c>
      <c r="M15" s="50">
        <v>12</v>
      </c>
      <c r="N15" s="36"/>
      <c r="O15" s="51">
        <v>0</v>
      </c>
      <c r="P15" s="51">
        <v>0</v>
      </c>
      <c r="Q15" s="52" t="e">
        <v>#DIV/0!</v>
      </c>
      <c r="S15" s="50">
        <v>12</v>
      </c>
      <c r="T15" s="36"/>
      <c r="U15" s="53"/>
      <c r="V15" s="53"/>
      <c r="W15" s="54"/>
      <c r="Y15" s="50">
        <v>12</v>
      </c>
      <c r="Z15" s="36"/>
      <c r="AA15" s="51"/>
      <c r="AB15" s="51"/>
      <c r="AC15" s="52"/>
      <c r="AD15" s="50">
        <v>12</v>
      </c>
      <c r="AE15" s="36"/>
      <c r="AF15" s="51">
        <f>SUM(Tableau39443749654184[[#This Row],[QA]]-Tableau293438497542910[[#This Row],[QA]]-Tableau2934384975429214[[#This Row],[QA]]-Tableau19243649554073[[#This Row],[QA]])</f>
        <v>0</v>
      </c>
      <c r="AG15" s="51">
        <f>SUM(Tableau39443749654184[[#This Row],[Parties]]-Tableau293438497542910[[#This Row],[Parties]]-Tableau2934384975429214[[#This Row],[Parties]]-Tableau19243649554073[[#This Row],[Parties]])</f>
        <v>0</v>
      </c>
      <c r="AH15" s="52" t="e">
        <f t="shared" si="1"/>
        <v>#DIV/0!</v>
      </c>
      <c r="AI15" s="52"/>
      <c r="AJ15" s="50">
        <v>12</v>
      </c>
      <c r="AK15" s="36" t="s">
        <v>10</v>
      </c>
      <c r="AL15" s="134">
        <v>2502</v>
      </c>
      <c r="AM15" s="134">
        <v>15</v>
      </c>
      <c r="AN15" s="134">
        <v>166.8</v>
      </c>
    </row>
    <row r="16" spans="1:40" ht="16.149999999999999" customHeight="1" thickBot="1" x14ac:dyDescent="0.3">
      <c r="A16" s="38">
        <v>13</v>
      </c>
      <c r="B16" s="36" t="s">
        <v>55</v>
      </c>
      <c r="C16" s="55">
        <v>501</v>
      </c>
      <c r="D16" s="55">
        <v>3</v>
      </c>
      <c r="E16" s="55">
        <v>167</v>
      </c>
      <c r="G16" s="50">
        <v>13</v>
      </c>
      <c r="H16" s="36" t="s">
        <v>55</v>
      </c>
      <c r="I16" s="51">
        <f>SUM(Tableau39443749654184[[#This Row],[QA]]-Tableau19243649554073[[#This Row],[QA]])</f>
        <v>0</v>
      </c>
      <c r="J16" s="51">
        <f>SUM(Tableau39443749654184[[#This Row],[Parties]]-Tableau19243649554073[[#This Row],[Parties]])</f>
        <v>0</v>
      </c>
      <c r="K16" s="52" t="e">
        <f t="shared" si="0"/>
        <v>#DIV/0!</v>
      </c>
      <c r="M16" s="50">
        <v>13</v>
      </c>
      <c r="N16" s="36"/>
      <c r="O16" s="51">
        <v>0</v>
      </c>
      <c r="P16" s="51">
        <v>0</v>
      </c>
      <c r="Q16" s="52" t="e">
        <v>#DIV/0!</v>
      </c>
      <c r="S16" s="50">
        <v>13</v>
      </c>
      <c r="T16" s="36"/>
      <c r="U16" s="53"/>
      <c r="V16" s="53"/>
      <c r="W16" s="54"/>
      <c r="Y16" s="50">
        <v>13</v>
      </c>
      <c r="Z16" s="36"/>
      <c r="AA16" s="51"/>
      <c r="AB16" s="51"/>
      <c r="AC16" s="52"/>
      <c r="AD16" s="50">
        <v>13</v>
      </c>
      <c r="AE16" s="36"/>
      <c r="AF16" s="51">
        <f>SUM(Tableau39443749654184[[#This Row],[QA]]-Tableau293438497542910[[#This Row],[QA]]-Tableau2934384975429214[[#This Row],[QA]]-Tableau19243649554073[[#This Row],[QA]])</f>
        <v>0</v>
      </c>
      <c r="AG16" s="51">
        <f>SUM(Tableau39443749654184[[#This Row],[Parties]]-Tableau293438497542910[[#This Row],[Parties]]-Tableau2934384975429214[[#This Row],[Parties]]-Tableau19243649554073[[#This Row],[Parties]])</f>
        <v>0</v>
      </c>
      <c r="AH16" s="52" t="e">
        <f t="shared" si="1"/>
        <v>#DIV/0!</v>
      </c>
      <c r="AI16" s="52"/>
      <c r="AJ16" s="50">
        <v>13</v>
      </c>
      <c r="AK16" s="36" t="s">
        <v>55</v>
      </c>
      <c r="AL16" s="134">
        <v>501</v>
      </c>
      <c r="AM16" s="134">
        <v>3</v>
      </c>
      <c r="AN16" s="134">
        <v>167</v>
      </c>
    </row>
    <row r="17" spans="1:40" ht="16.149999999999999" customHeight="1" thickBot="1" x14ac:dyDescent="0.3">
      <c r="A17" s="38">
        <v>14</v>
      </c>
      <c r="B17" s="36" t="s">
        <v>23</v>
      </c>
      <c r="C17" s="55">
        <v>1378</v>
      </c>
      <c r="D17" s="55">
        <v>9</v>
      </c>
      <c r="E17" s="55">
        <v>153.11000000000001</v>
      </c>
      <c r="G17" s="50">
        <v>14</v>
      </c>
      <c r="H17" s="36" t="s">
        <v>23</v>
      </c>
      <c r="I17" s="51">
        <f>SUM(Tableau39443749654184[[#This Row],[QA]]-Tableau19243649554073[[#This Row],[QA]])</f>
        <v>1295</v>
      </c>
      <c r="J17" s="51">
        <f>SUM(Tableau39443749654184[[#This Row],[Parties]]-Tableau19243649554073[[#This Row],[Parties]])</f>
        <v>9</v>
      </c>
      <c r="K17" s="52">
        <f t="shared" si="0"/>
        <v>143.88888888888889</v>
      </c>
      <c r="M17" s="50">
        <v>15</v>
      </c>
      <c r="N17" s="36"/>
      <c r="O17" s="51">
        <v>0</v>
      </c>
      <c r="P17" s="51">
        <v>0</v>
      </c>
      <c r="Q17" s="52" t="e">
        <v>#DIV/0!</v>
      </c>
      <c r="S17" s="50">
        <v>14</v>
      </c>
      <c r="T17" s="36"/>
      <c r="U17" s="53"/>
      <c r="V17" s="53"/>
      <c r="W17" s="54"/>
      <c r="Y17" s="50">
        <v>14</v>
      </c>
      <c r="Z17" s="36"/>
      <c r="AA17" s="51"/>
      <c r="AB17" s="51"/>
      <c r="AC17" s="52"/>
      <c r="AD17" s="50">
        <v>15</v>
      </c>
      <c r="AE17" s="36"/>
      <c r="AF17" s="51">
        <f>SUM(Tableau39443749654184[[#This Row],[QA]]-Tableau293438497542910[[#This Row],[QA]]-Tableau2934384975429214[[#This Row],[QA]]-Tableau19243649554073[[#This Row],[QA]])</f>
        <v>0</v>
      </c>
      <c r="AG17" s="51">
        <f>SUM(Tableau39443749654184[[#This Row],[Parties]]-Tableau293438497542910[[#This Row],[Parties]]-Tableau2934384975429214[[#This Row],[Parties]]-Tableau19243649554073[[#This Row],[Parties]])</f>
        <v>0</v>
      </c>
      <c r="AH17" s="52" t="e">
        <f t="shared" si="1"/>
        <v>#DIV/0!</v>
      </c>
      <c r="AI17" s="52"/>
      <c r="AJ17" s="50">
        <v>16</v>
      </c>
      <c r="AK17" s="36" t="s">
        <v>23</v>
      </c>
      <c r="AL17" s="134">
        <v>2673</v>
      </c>
      <c r="AM17" s="134">
        <v>18</v>
      </c>
      <c r="AN17" s="134">
        <v>148.5</v>
      </c>
    </row>
    <row r="18" spans="1:40" ht="15.75" thickBot="1" x14ac:dyDescent="0.3">
      <c r="A18" s="38">
        <v>15</v>
      </c>
      <c r="B18" s="36" t="s">
        <v>26</v>
      </c>
      <c r="C18" s="55">
        <v>1008</v>
      </c>
      <c r="D18" s="55">
        <v>6</v>
      </c>
      <c r="E18" s="55">
        <v>168</v>
      </c>
      <c r="G18" s="50">
        <v>15</v>
      </c>
      <c r="H18" s="36" t="s">
        <v>26</v>
      </c>
      <c r="I18" s="51">
        <f>SUM(Tableau39443749654184[[#This Row],[QA]]-Tableau19243649554073[[#This Row],[QA]])</f>
        <v>1622</v>
      </c>
      <c r="J18" s="51">
        <f>SUM(Tableau39443749654184[[#This Row],[Parties]]-Tableau19243649554073[[#This Row],[Parties]])</f>
        <v>9</v>
      </c>
      <c r="K18" s="52">
        <f t="shared" si="0"/>
        <v>180.22222222222223</v>
      </c>
      <c r="M18" s="50">
        <v>16</v>
      </c>
      <c r="N18" s="36"/>
      <c r="O18" s="51">
        <v>0</v>
      </c>
      <c r="P18" s="51">
        <v>0</v>
      </c>
      <c r="Q18" s="52" t="e">
        <v>#DIV/0!</v>
      </c>
      <c r="S18" s="50">
        <v>15</v>
      </c>
      <c r="T18" s="36"/>
      <c r="U18" s="53"/>
      <c r="V18" s="53"/>
      <c r="W18" s="54"/>
      <c r="Y18" s="50">
        <v>15</v>
      </c>
      <c r="Z18" s="36"/>
      <c r="AA18" s="51"/>
      <c r="AB18" s="51"/>
      <c r="AC18" s="52"/>
      <c r="AD18" s="50">
        <v>16</v>
      </c>
      <c r="AE18" s="36"/>
      <c r="AF18" s="51">
        <f>SUM(Tableau39443749654184[[#This Row],[QA]]-Tableau293438497542910[[#This Row],[QA]]-Tableau2934384975429214[[#This Row],[QA]]-Tableau19243649554073[[#This Row],[QA]])</f>
        <v>0</v>
      </c>
      <c r="AG18" s="51">
        <f>SUM(Tableau39443749654184[[#This Row],[Parties]]-Tableau293438497542910[[#This Row],[Parties]]-Tableau2934384975429214[[#This Row],[Parties]]-Tableau19243649554073[[#This Row],[Parties]])</f>
        <v>0</v>
      </c>
      <c r="AH18" s="52" t="e">
        <f t="shared" si="1"/>
        <v>#DIV/0!</v>
      </c>
      <c r="AI18" s="52"/>
      <c r="AJ18" s="50">
        <v>17</v>
      </c>
      <c r="AK18" s="36" t="s">
        <v>26</v>
      </c>
      <c r="AL18" s="134">
        <v>2630</v>
      </c>
      <c r="AM18" s="134">
        <v>15</v>
      </c>
      <c r="AN18" s="134">
        <v>175.33</v>
      </c>
    </row>
    <row r="19" spans="1:40" ht="16.149999999999999" customHeight="1" thickBot="1" x14ac:dyDescent="0.3">
      <c r="A19" s="38">
        <v>16</v>
      </c>
      <c r="B19" s="36" t="s">
        <v>48</v>
      </c>
      <c r="C19" s="55">
        <v>1119</v>
      </c>
      <c r="D19" s="55">
        <v>6</v>
      </c>
      <c r="E19" s="55">
        <v>186.5</v>
      </c>
      <c r="G19" s="50">
        <v>16</v>
      </c>
      <c r="H19" s="36" t="s">
        <v>48</v>
      </c>
      <c r="I19" s="51">
        <f>SUM(Tableau39443749654184[[#This Row],[QA]]-Tableau19243649554073[[#This Row],[QA]])</f>
        <v>2376</v>
      </c>
      <c r="J19" s="51">
        <f>SUM(Tableau39443749654184[[#This Row],[Parties]]-Tableau19243649554073[[#This Row],[Parties]])</f>
        <v>12</v>
      </c>
      <c r="K19" s="52">
        <f t="shared" si="0"/>
        <v>198</v>
      </c>
      <c r="M19" s="50">
        <v>17</v>
      </c>
      <c r="N19" s="36"/>
      <c r="O19" s="51">
        <v>0</v>
      </c>
      <c r="P19" s="51">
        <v>0</v>
      </c>
      <c r="Q19" s="52" t="e">
        <v>#DIV/0!</v>
      </c>
      <c r="S19" s="50">
        <v>16</v>
      </c>
      <c r="T19" s="36"/>
      <c r="U19" s="53"/>
      <c r="V19" s="53"/>
      <c r="W19" s="54"/>
      <c r="Y19" s="50">
        <v>16</v>
      </c>
      <c r="Z19" s="36"/>
      <c r="AA19" s="51"/>
      <c r="AB19" s="51"/>
      <c r="AC19" s="52"/>
      <c r="AD19" s="50">
        <v>17</v>
      </c>
      <c r="AE19" s="36"/>
      <c r="AF19" s="51">
        <f>SUM(Tableau39443749654184[[#This Row],[QA]]-Tableau293438497542910[[#This Row],[QA]]-Tableau2934384975429214[[#This Row],[QA]]-Tableau19243649554073[[#This Row],[QA]])</f>
        <v>0</v>
      </c>
      <c r="AG19" s="51">
        <f>SUM(Tableau39443749654184[[#This Row],[Parties]]-Tableau293438497542910[[#This Row],[Parties]]-Tableau2934384975429214[[#This Row],[Parties]]-Tableau19243649554073[[#This Row],[Parties]])</f>
        <v>0</v>
      </c>
      <c r="AH19" s="52" t="e">
        <f t="shared" si="1"/>
        <v>#DIV/0!</v>
      </c>
      <c r="AI19" s="52"/>
      <c r="AJ19" s="50">
        <v>18</v>
      </c>
      <c r="AK19" s="36" t="s">
        <v>48</v>
      </c>
      <c r="AL19" s="134">
        <v>3495</v>
      </c>
      <c r="AM19" s="134">
        <v>18</v>
      </c>
      <c r="AN19" s="134">
        <v>194.17</v>
      </c>
    </row>
    <row r="20" spans="1:40" ht="16.149999999999999" customHeight="1" thickBot="1" x14ac:dyDescent="0.3">
      <c r="A20" s="38">
        <v>17</v>
      </c>
      <c r="B20" s="36" t="s">
        <v>62</v>
      </c>
      <c r="C20" s="55">
        <v>546</v>
      </c>
      <c r="D20" s="55">
        <v>3</v>
      </c>
      <c r="E20" s="55">
        <v>182</v>
      </c>
      <c r="G20" s="50">
        <v>17</v>
      </c>
      <c r="H20" s="36" t="s">
        <v>62</v>
      </c>
      <c r="I20" s="51">
        <f>SUM(Tableau39443749654184[[#This Row],[QA]]-Tableau19243649554073[[#This Row],[QA]])</f>
        <v>503</v>
      </c>
      <c r="J20" s="51">
        <f>SUM(Tableau39443749654184[[#This Row],[Parties]]-Tableau19243649554073[[#This Row],[Parties]])</f>
        <v>3</v>
      </c>
      <c r="K20" s="52">
        <f t="shared" si="0"/>
        <v>167.66666666666666</v>
      </c>
      <c r="M20" s="50">
        <v>18</v>
      </c>
      <c r="N20" s="36"/>
      <c r="O20" s="51">
        <v>0</v>
      </c>
      <c r="P20" s="51">
        <v>0</v>
      </c>
      <c r="Q20" s="52" t="e">
        <v>#DIV/0!</v>
      </c>
      <c r="S20" s="50">
        <v>17</v>
      </c>
      <c r="T20" s="36"/>
      <c r="U20" s="53"/>
      <c r="V20" s="53"/>
      <c r="W20" s="54"/>
      <c r="Y20" s="50">
        <v>17</v>
      </c>
      <c r="Z20" s="36"/>
      <c r="AA20" s="51"/>
      <c r="AB20" s="51"/>
      <c r="AC20" s="52"/>
      <c r="AD20" s="50">
        <v>18</v>
      </c>
      <c r="AE20" s="36"/>
      <c r="AF20" s="51">
        <f>SUM(Tableau39443749654184[[#This Row],[QA]]-Tableau293438497542910[[#This Row],[QA]]-Tableau2934384975429214[[#This Row],[QA]]-Tableau19243649554073[[#This Row],[QA]])</f>
        <v>0</v>
      </c>
      <c r="AG20" s="51">
        <f>SUM(Tableau39443749654184[[#This Row],[Parties]]-Tableau293438497542910[[#This Row],[Parties]]-Tableau2934384975429214[[#This Row],[Parties]]-Tableau19243649554073[[#This Row],[Parties]])</f>
        <v>0</v>
      </c>
      <c r="AH20" s="52" t="e">
        <f t="shared" si="1"/>
        <v>#DIV/0!</v>
      </c>
      <c r="AI20" s="52"/>
      <c r="AJ20" s="50">
        <v>19</v>
      </c>
      <c r="AK20" s="36" t="s">
        <v>62</v>
      </c>
      <c r="AL20" s="134">
        <v>1049</v>
      </c>
      <c r="AM20" s="134">
        <v>6</v>
      </c>
      <c r="AN20" s="134">
        <v>174.83</v>
      </c>
    </row>
    <row r="21" spans="1:40" ht="16.149999999999999" customHeight="1" thickBot="1" x14ac:dyDescent="0.3">
      <c r="A21" s="38">
        <v>18</v>
      </c>
      <c r="B21" s="36" t="s">
        <v>19</v>
      </c>
      <c r="C21" s="55">
        <v>1120</v>
      </c>
      <c r="D21" s="55">
        <v>6</v>
      </c>
      <c r="E21" s="55">
        <v>186.67</v>
      </c>
      <c r="G21" s="50">
        <v>18</v>
      </c>
      <c r="H21" s="36" t="s">
        <v>19</v>
      </c>
      <c r="I21" s="51">
        <f>SUM(Tableau39443749654184[[#This Row],[QA]]-Tableau19243649554073[[#This Row],[QA]])</f>
        <v>609</v>
      </c>
      <c r="J21" s="51">
        <f>SUM(Tableau39443749654184[[#This Row],[Parties]]-Tableau19243649554073[[#This Row],[Parties]])</f>
        <v>3</v>
      </c>
      <c r="K21" s="52">
        <f t="shared" si="0"/>
        <v>203</v>
      </c>
      <c r="M21" s="50">
        <v>19</v>
      </c>
      <c r="N21" s="36"/>
      <c r="O21" s="51">
        <v>0</v>
      </c>
      <c r="P21" s="51">
        <v>0</v>
      </c>
      <c r="Q21" s="52" t="e">
        <v>#DIV/0!</v>
      </c>
      <c r="S21" s="50">
        <v>18</v>
      </c>
      <c r="T21" s="36"/>
      <c r="U21" s="53"/>
      <c r="V21" s="53"/>
      <c r="W21" s="54"/>
      <c r="Y21" s="50">
        <v>18</v>
      </c>
      <c r="Z21" s="36"/>
      <c r="AA21" s="51"/>
      <c r="AB21" s="51"/>
      <c r="AC21" s="52"/>
      <c r="AD21" s="50">
        <v>19</v>
      </c>
      <c r="AE21" s="36"/>
      <c r="AF21" s="51">
        <f>SUM(Tableau39443749654184[[#This Row],[QA]]-Tableau293438497542910[[#This Row],[QA]]-Tableau2934384975429214[[#This Row],[QA]]-Tableau19243649554073[[#This Row],[QA]])</f>
        <v>0</v>
      </c>
      <c r="AG21" s="51">
        <f>SUM(Tableau39443749654184[[#This Row],[Parties]]-Tableau293438497542910[[#This Row],[Parties]]-Tableau2934384975429214[[#This Row],[Parties]]-Tableau19243649554073[[#This Row],[Parties]])</f>
        <v>0</v>
      </c>
      <c r="AH21" s="52" t="e">
        <f t="shared" si="1"/>
        <v>#DIV/0!</v>
      </c>
      <c r="AI21" s="52"/>
      <c r="AJ21" s="50">
        <v>20</v>
      </c>
      <c r="AK21" s="36" t="s">
        <v>19</v>
      </c>
      <c r="AL21" s="134">
        <v>1729</v>
      </c>
      <c r="AM21" s="134">
        <v>9</v>
      </c>
      <c r="AN21" s="134">
        <v>192.11</v>
      </c>
    </row>
    <row r="22" spans="1:40" ht="15.75" thickBot="1" x14ac:dyDescent="0.3">
      <c r="A22" s="38">
        <v>19</v>
      </c>
      <c r="B22" s="36" t="s">
        <v>22</v>
      </c>
      <c r="C22" s="55">
        <v>1684</v>
      </c>
      <c r="D22" s="55">
        <v>9</v>
      </c>
      <c r="E22" s="55">
        <v>187.11</v>
      </c>
      <c r="G22" s="50">
        <v>19</v>
      </c>
      <c r="H22" s="36" t="s">
        <v>22</v>
      </c>
      <c r="I22" s="51">
        <f>SUM(Tableau39443749654184[[#This Row],[QA]]-Tableau19243649554073[[#This Row],[QA]])</f>
        <v>1570</v>
      </c>
      <c r="J22" s="51">
        <f>SUM(Tableau39443749654184[[#This Row],[Parties]]-Tableau19243649554073[[#This Row],[Parties]])</f>
        <v>9</v>
      </c>
      <c r="K22" s="52">
        <f t="shared" si="0"/>
        <v>174.44444444444446</v>
      </c>
      <c r="M22" s="50">
        <v>20</v>
      </c>
      <c r="N22" s="36"/>
      <c r="O22" s="51">
        <v>0</v>
      </c>
      <c r="P22" s="51">
        <v>0</v>
      </c>
      <c r="Q22" s="52" t="e">
        <v>#DIV/0!</v>
      </c>
      <c r="S22" s="50">
        <v>19</v>
      </c>
      <c r="T22" s="36"/>
      <c r="U22" s="53"/>
      <c r="V22" s="53"/>
      <c r="W22" s="54"/>
      <c r="Y22" s="50">
        <v>19</v>
      </c>
      <c r="Z22" s="36"/>
      <c r="AA22" s="51"/>
      <c r="AB22" s="51"/>
      <c r="AC22" s="52"/>
      <c r="AD22" s="50">
        <v>20</v>
      </c>
      <c r="AE22" s="36"/>
      <c r="AF22" s="51">
        <f>SUM(Tableau39443749654184[[#This Row],[QA]]-Tableau293438497542910[[#This Row],[QA]]-Tableau2934384975429214[[#This Row],[QA]]-Tableau19243649554073[[#This Row],[QA]])</f>
        <v>0</v>
      </c>
      <c r="AG22" s="51">
        <f>SUM(Tableau39443749654184[[#This Row],[Parties]]-Tableau293438497542910[[#This Row],[Parties]]-Tableau2934384975429214[[#This Row],[Parties]]-Tableau19243649554073[[#This Row],[Parties]])</f>
        <v>0</v>
      </c>
      <c r="AH22" s="52" t="e">
        <f t="shared" si="1"/>
        <v>#DIV/0!</v>
      </c>
      <c r="AI22" s="52"/>
      <c r="AJ22" s="50">
        <v>21</v>
      </c>
      <c r="AK22" s="36" t="s">
        <v>22</v>
      </c>
      <c r="AL22" s="134">
        <v>3254</v>
      </c>
      <c r="AM22" s="134">
        <v>18</v>
      </c>
      <c r="AN22" s="134">
        <v>180.78</v>
      </c>
    </row>
    <row r="23" spans="1:40" ht="16.149999999999999" customHeight="1" thickBot="1" x14ac:dyDescent="0.3">
      <c r="A23" s="38">
        <v>20</v>
      </c>
      <c r="B23" s="36" t="s">
        <v>35</v>
      </c>
      <c r="C23" s="55">
        <v>949</v>
      </c>
      <c r="D23" s="55">
        <v>6</v>
      </c>
      <c r="E23" s="55">
        <v>158.16999999999999</v>
      </c>
      <c r="G23" s="50">
        <v>20</v>
      </c>
      <c r="H23" s="36" t="s">
        <v>35</v>
      </c>
      <c r="I23" s="51">
        <f>SUM(Tableau39443749654184[[#This Row],[QA]]-Tableau19243649554073[[#This Row],[QA]])</f>
        <v>2001</v>
      </c>
      <c r="J23" s="51">
        <f>SUM(Tableau39443749654184[[#This Row],[Parties]]-Tableau19243649554073[[#This Row],[Parties]])</f>
        <v>12</v>
      </c>
      <c r="K23" s="52">
        <f t="shared" si="0"/>
        <v>166.75</v>
      </c>
      <c r="M23" s="50">
        <v>21</v>
      </c>
      <c r="N23" s="36"/>
      <c r="O23" s="51">
        <v>0</v>
      </c>
      <c r="P23" s="51">
        <v>0</v>
      </c>
      <c r="Q23" s="52" t="e">
        <v>#DIV/0!</v>
      </c>
      <c r="S23" s="50">
        <v>20</v>
      </c>
      <c r="T23" s="36"/>
      <c r="U23" s="53"/>
      <c r="V23" s="53"/>
      <c r="W23" s="54"/>
      <c r="Y23" s="50">
        <v>20</v>
      </c>
      <c r="Z23" s="36"/>
      <c r="AA23" s="51"/>
      <c r="AB23" s="51"/>
      <c r="AC23" s="52"/>
      <c r="AD23" s="50">
        <v>21</v>
      </c>
      <c r="AE23" s="36"/>
      <c r="AF23" s="51">
        <f>SUM(Tableau39443749654184[[#This Row],[QA]]-Tableau293438497542910[[#This Row],[QA]]-Tableau2934384975429214[[#This Row],[QA]]-Tableau19243649554073[[#This Row],[QA]])</f>
        <v>0</v>
      </c>
      <c r="AG23" s="51">
        <f>SUM(Tableau39443749654184[[#This Row],[Parties]]-Tableau293438497542910[[#This Row],[Parties]]-Tableau2934384975429214[[#This Row],[Parties]]-Tableau19243649554073[[#This Row],[Parties]])</f>
        <v>0</v>
      </c>
      <c r="AH23" s="52" t="e">
        <f t="shared" si="1"/>
        <v>#DIV/0!</v>
      </c>
      <c r="AI23" s="52"/>
      <c r="AJ23" s="50">
        <v>22</v>
      </c>
      <c r="AK23" s="36" t="s">
        <v>35</v>
      </c>
      <c r="AL23" s="134">
        <v>2950</v>
      </c>
      <c r="AM23" s="134">
        <v>18</v>
      </c>
      <c r="AN23" s="134">
        <v>163.89</v>
      </c>
    </row>
    <row r="24" spans="1:40" ht="16.149999999999999" customHeight="1" thickBot="1" x14ac:dyDescent="0.3">
      <c r="A24" s="38">
        <v>21</v>
      </c>
      <c r="B24" s="36" t="s">
        <v>58</v>
      </c>
      <c r="C24" s="55">
        <v>479</v>
      </c>
      <c r="D24" s="55">
        <v>3</v>
      </c>
      <c r="E24" s="55">
        <v>159.66999999999999</v>
      </c>
      <c r="G24" s="50">
        <v>21</v>
      </c>
      <c r="H24" s="36" t="s">
        <v>58</v>
      </c>
      <c r="I24" s="51">
        <f>SUM(Tableau39443749654184[[#This Row],[QA]]-Tableau19243649554073[[#This Row],[QA]])</f>
        <v>462</v>
      </c>
      <c r="J24" s="51">
        <f>SUM(Tableau39443749654184[[#This Row],[Parties]]-Tableau19243649554073[[#This Row],[Parties]])</f>
        <v>3</v>
      </c>
      <c r="K24" s="52">
        <f t="shared" si="0"/>
        <v>154</v>
      </c>
      <c r="M24" s="50">
        <v>22</v>
      </c>
      <c r="N24" s="36"/>
      <c r="O24" s="51">
        <v>0</v>
      </c>
      <c r="P24" s="51">
        <v>0</v>
      </c>
      <c r="Q24" s="52" t="e">
        <v>#DIV/0!</v>
      </c>
      <c r="S24" s="50">
        <v>21</v>
      </c>
      <c r="T24" s="36"/>
      <c r="U24" s="53"/>
      <c r="V24" s="53"/>
      <c r="W24" s="54"/>
      <c r="Y24" s="50">
        <v>21</v>
      </c>
      <c r="Z24" s="36"/>
      <c r="AA24" s="51"/>
      <c r="AB24" s="51"/>
      <c r="AC24" s="52"/>
      <c r="AD24" s="50">
        <v>22</v>
      </c>
      <c r="AE24" s="36"/>
      <c r="AF24" s="51">
        <f>SUM(Tableau39443749654184[[#This Row],[QA]]-Tableau293438497542910[[#This Row],[QA]]-Tableau2934384975429214[[#This Row],[QA]]-Tableau19243649554073[[#This Row],[QA]])</f>
        <v>0</v>
      </c>
      <c r="AG24" s="51">
        <f>SUM(Tableau39443749654184[[#This Row],[Parties]]-Tableau293438497542910[[#This Row],[Parties]]-Tableau2934384975429214[[#This Row],[Parties]]-Tableau19243649554073[[#This Row],[Parties]])</f>
        <v>0</v>
      </c>
      <c r="AH24" s="52" t="e">
        <f t="shared" si="1"/>
        <v>#DIV/0!</v>
      </c>
      <c r="AI24" s="52"/>
      <c r="AJ24" s="50">
        <v>23</v>
      </c>
      <c r="AK24" s="36" t="s">
        <v>58</v>
      </c>
      <c r="AL24" s="134">
        <v>941</v>
      </c>
      <c r="AM24" s="134">
        <v>6</v>
      </c>
      <c r="AN24" s="134">
        <v>156.83000000000001</v>
      </c>
    </row>
    <row r="25" spans="1:40" ht="16.149999999999999" customHeight="1" thickBot="1" x14ac:dyDescent="0.3">
      <c r="A25" s="38">
        <v>22</v>
      </c>
      <c r="B25" s="36" t="s">
        <v>11</v>
      </c>
      <c r="C25" s="55">
        <v>459</v>
      </c>
      <c r="D25" s="55">
        <v>3</v>
      </c>
      <c r="E25" s="55">
        <v>153</v>
      </c>
      <c r="G25" s="50">
        <v>22</v>
      </c>
      <c r="H25" s="36" t="s">
        <v>11</v>
      </c>
      <c r="I25" s="51">
        <f>SUM(Tableau39443749654184[[#This Row],[QA]]-Tableau19243649554073[[#This Row],[QA]])</f>
        <v>2180</v>
      </c>
      <c r="J25" s="51">
        <f>SUM(Tableau39443749654184[[#This Row],[Parties]]-Tableau19243649554073[[#This Row],[Parties]])</f>
        <v>12</v>
      </c>
      <c r="K25" s="52">
        <f t="shared" si="0"/>
        <v>181.66666666666666</v>
      </c>
      <c r="M25" s="50">
        <v>23</v>
      </c>
      <c r="N25" s="36"/>
      <c r="O25" s="51">
        <v>0</v>
      </c>
      <c r="P25" s="51">
        <v>0</v>
      </c>
      <c r="Q25" s="52" t="e">
        <v>#DIV/0!</v>
      </c>
      <c r="S25" s="50">
        <v>22</v>
      </c>
      <c r="T25" s="36"/>
      <c r="U25" s="53"/>
      <c r="V25" s="53"/>
      <c r="W25" s="54"/>
      <c r="Y25" s="50">
        <v>22</v>
      </c>
      <c r="Z25" s="36"/>
      <c r="AA25" s="51"/>
      <c r="AB25" s="51"/>
      <c r="AC25" s="52"/>
      <c r="AD25" s="50">
        <v>23</v>
      </c>
      <c r="AE25" s="36"/>
      <c r="AF25" s="51">
        <f>SUM(Tableau39443749654184[[#This Row],[QA]]-Tableau293438497542910[[#This Row],[QA]]-Tableau2934384975429214[[#This Row],[QA]]-Tableau19243649554073[[#This Row],[QA]])</f>
        <v>0</v>
      </c>
      <c r="AG25" s="51">
        <f>SUM(Tableau39443749654184[[#This Row],[Parties]]-Tableau293438497542910[[#This Row],[Parties]]-Tableau2934384975429214[[#This Row],[Parties]]-Tableau19243649554073[[#This Row],[Parties]])</f>
        <v>0</v>
      </c>
      <c r="AH25" s="52" t="e">
        <f t="shared" si="1"/>
        <v>#DIV/0!</v>
      </c>
      <c r="AI25" s="52"/>
      <c r="AJ25" s="50">
        <v>24</v>
      </c>
      <c r="AK25" s="36" t="s">
        <v>11</v>
      </c>
      <c r="AL25" s="134">
        <v>2639</v>
      </c>
      <c r="AM25" s="134">
        <v>15</v>
      </c>
      <c r="AN25" s="134">
        <v>175.93</v>
      </c>
    </row>
    <row r="26" spans="1:40" ht="16.149999999999999" customHeight="1" thickBot="1" x14ac:dyDescent="0.3">
      <c r="A26" s="38">
        <v>23</v>
      </c>
      <c r="B26" s="36" t="s">
        <v>70</v>
      </c>
      <c r="C26" s="57">
        <v>0</v>
      </c>
      <c r="D26" s="57">
        <v>0</v>
      </c>
      <c r="E26" s="58">
        <v>0</v>
      </c>
      <c r="G26" s="50">
        <v>23</v>
      </c>
      <c r="H26" s="36" t="s">
        <v>70</v>
      </c>
      <c r="I26" s="51">
        <f>SUM(Tableau39443749654184[[#This Row],[QA]]-Tableau19243649554073[[#This Row],[QA]])</f>
        <v>574</v>
      </c>
      <c r="J26" s="51">
        <f>SUM(Tableau39443749654184[[#This Row],[Parties]]-Tableau19243649554073[[#This Row],[Parties]])</f>
        <v>3</v>
      </c>
      <c r="K26" s="52">
        <f t="shared" si="0"/>
        <v>191.33333333333334</v>
      </c>
      <c r="M26" s="50">
        <v>24</v>
      </c>
      <c r="N26" s="36"/>
      <c r="O26" s="51">
        <v>0</v>
      </c>
      <c r="P26" s="51">
        <v>0</v>
      </c>
      <c r="Q26" s="52" t="e">
        <v>#DIV/0!</v>
      </c>
      <c r="S26" s="50">
        <v>23</v>
      </c>
      <c r="T26" s="36"/>
      <c r="U26" s="53"/>
      <c r="V26" s="53"/>
      <c r="W26" s="54"/>
      <c r="Y26" s="50">
        <v>23</v>
      </c>
      <c r="Z26" s="36"/>
      <c r="AA26" s="51"/>
      <c r="AB26" s="51"/>
      <c r="AC26" s="52"/>
      <c r="AD26" s="50">
        <v>24</v>
      </c>
      <c r="AE26" s="36"/>
      <c r="AF26" s="51">
        <f>SUM(Tableau39443749654184[[#This Row],[QA]]-Tableau293438497542910[[#This Row],[QA]]-Tableau2934384975429214[[#This Row],[QA]]-Tableau19243649554073[[#This Row],[QA]])</f>
        <v>0</v>
      </c>
      <c r="AG26" s="51">
        <f>SUM(Tableau39443749654184[[#This Row],[Parties]]-Tableau293438497542910[[#This Row],[Parties]]-Tableau2934384975429214[[#This Row],[Parties]]-Tableau19243649554073[[#This Row],[Parties]])</f>
        <v>0</v>
      </c>
      <c r="AH26" s="52" t="e">
        <f t="shared" si="1"/>
        <v>#DIV/0!</v>
      </c>
      <c r="AI26" s="52"/>
      <c r="AJ26" s="50">
        <v>25</v>
      </c>
      <c r="AK26" s="36" t="s">
        <v>70</v>
      </c>
      <c r="AL26" s="134">
        <v>574</v>
      </c>
      <c r="AM26" s="134">
        <v>3</v>
      </c>
      <c r="AN26" s="134">
        <v>191.33</v>
      </c>
    </row>
    <row r="27" spans="1:40" ht="16.149999999999999" customHeight="1" thickBot="1" x14ac:dyDescent="0.3">
      <c r="A27" s="38">
        <v>24</v>
      </c>
      <c r="B27" s="36" t="s">
        <v>65</v>
      </c>
      <c r="C27" s="55">
        <v>600</v>
      </c>
      <c r="D27" s="55">
        <v>3</v>
      </c>
      <c r="E27" s="55">
        <v>200</v>
      </c>
      <c r="G27" s="50">
        <v>24</v>
      </c>
      <c r="H27" s="36" t="s">
        <v>66</v>
      </c>
      <c r="I27" s="51">
        <f>SUM(Tableau39443749654184[[#This Row],[QA]]-Tableau19243649554073[[#This Row],[QA]])</f>
        <v>517</v>
      </c>
      <c r="J27" s="51">
        <f>SUM(Tableau39443749654184[[#This Row],[Parties]]-Tableau19243649554073[[#This Row],[Parties]])</f>
        <v>3</v>
      </c>
      <c r="K27" s="52">
        <f t="shared" si="0"/>
        <v>172.33333333333334</v>
      </c>
      <c r="M27" s="50">
        <v>25</v>
      </c>
      <c r="N27" s="36"/>
      <c r="O27" s="51">
        <v>0</v>
      </c>
      <c r="P27" s="51">
        <v>0</v>
      </c>
      <c r="Q27" s="52" t="e">
        <v>#DIV/0!</v>
      </c>
      <c r="S27" s="50">
        <v>24</v>
      </c>
      <c r="T27" s="36"/>
      <c r="U27" s="53"/>
      <c r="V27" s="53"/>
      <c r="W27" s="54"/>
      <c r="Y27" s="50">
        <v>24</v>
      </c>
      <c r="Z27" s="36"/>
      <c r="AA27" s="51"/>
      <c r="AB27" s="51"/>
      <c r="AC27" s="52"/>
      <c r="AD27" s="50">
        <v>25</v>
      </c>
      <c r="AE27" s="36"/>
      <c r="AF27" s="51">
        <f>SUM(Tableau39443749654184[[#This Row],[QA]]-Tableau293438497542910[[#This Row],[QA]]-Tableau2934384975429214[[#This Row],[QA]]-Tableau19243649554073[[#This Row],[QA]])</f>
        <v>0</v>
      </c>
      <c r="AG27" s="51">
        <f>SUM(Tableau39443749654184[[#This Row],[Parties]]-Tableau293438497542910[[#This Row],[Parties]]-Tableau2934384975429214[[#This Row],[Parties]]-Tableau19243649554073[[#This Row],[Parties]])</f>
        <v>0</v>
      </c>
      <c r="AH27" s="52" t="e">
        <f t="shared" si="1"/>
        <v>#DIV/0!</v>
      </c>
      <c r="AI27" s="52"/>
      <c r="AJ27" s="50">
        <v>26</v>
      </c>
      <c r="AK27" s="36" t="s">
        <v>66</v>
      </c>
      <c r="AL27" s="134">
        <v>1117</v>
      </c>
      <c r="AM27" s="134">
        <v>6</v>
      </c>
      <c r="AN27" s="134">
        <v>186.17</v>
      </c>
    </row>
    <row r="28" spans="1:40" ht="16.149999999999999" customHeight="1" thickBot="1" x14ac:dyDescent="0.3">
      <c r="A28" s="38">
        <v>25</v>
      </c>
      <c r="B28" s="36" t="s">
        <v>32</v>
      </c>
      <c r="C28" s="55">
        <v>1805</v>
      </c>
      <c r="D28" s="55">
        <v>9</v>
      </c>
      <c r="E28" s="55">
        <v>200.56</v>
      </c>
      <c r="G28" s="50">
        <v>25</v>
      </c>
      <c r="H28" s="36" t="s">
        <v>32</v>
      </c>
      <c r="I28" s="51">
        <f>SUM(Tableau39443749654184[[#This Row],[QA]]-Tableau19243649554073[[#This Row],[QA]])</f>
        <v>2292</v>
      </c>
      <c r="J28" s="51">
        <f>SUM(Tableau39443749654184[[#This Row],[Parties]]-Tableau19243649554073[[#This Row],[Parties]])</f>
        <v>12</v>
      </c>
      <c r="K28" s="52">
        <f t="shared" si="0"/>
        <v>191</v>
      </c>
      <c r="M28" s="50">
        <v>26</v>
      </c>
      <c r="N28" s="36"/>
      <c r="O28" s="51">
        <v>0</v>
      </c>
      <c r="P28" s="51">
        <v>0</v>
      </c>
      <c r="Q28" s="52" t="e">
        <v>#DIV/0!</v>
      </c>
      <c r="S28" s="50">
        <v>25</v>
      </c>
      <c r="T28" s="36"/>
      <c r="U28" s="53"/>
      <c r="V28" s="53"/>
      <c r="W28" s="54"/>
      <c r="Y28" s="50">
        <v>25</v>
      </c>
      <c r="Z28" s="36"/>
      <c r="AA28" s="51"/>
      <c r="AB28" s="51"/>
      <c r="AC28" s="52"/>
      <c r="AD28" s="50">
        <v>26</v>
      </c>
      <c r="AE28" s="36"/>
      <c r="AF28" s="51">
        <f>SUM(Tableau39443749654184[[#This Row],[QA]]-Tableau293438497542910[[#This Row],[QA]]-Tableau2934384975429214[[#This Row],[QA]]-Tableau19243649554073[[#This Row],[QA]])</f>
        <v>0</v>
      </c>
      <c r="AG28" s="51">
        <f>SUM(Tableau39443749654184[[#This Row],[Parties]]-Tableau293438497542910[[#This Row],[Parties]]-Tableau2934384975429214[[#This Row],[Parties]]-Tableau19243649554073[[#This Row],[Parties]])</f>
        <v>0</v>
      </c>
      <c r="AH28" s="52" t="e">
        <f t="shared" si="1"/>
        <v>#DIV/0!</v>
      </c>
      <c r="AI28" s="52"/>
      <c r="AJ28" s="50">
        <v>27</v>
      </c>
      <c r="AK28" s="36" t="s">
        <v>32</v>
      </c>
      <c r="AL28" s="134">
        <v>4097</v>
      </c>
      <c r="AM28" s="134">
        <v>21</v>
      </c>
      <c r="AN28" s="134">
        <v>195.1</v>
      </c>
    </row>
    <row r="29" spans="1:40" ht="16.149999999999999" customHeight="1" thickBot="1" x14ac:dyDescent="0.3">
      <c r="A29" s="38">
        <v>26</v>
      </c>
      <c r="B29" s="36" t="s">
        <v>12</v>
      </c>
      <c r="C29" s="55">
        <v>457</v>
      </c>
      <c r="D29" s="55">
        <v>3</v>
      </c>
      <c r="E29" s="55">
        <v>152.33000000000001</v>
      </c>
      <c r="G29" s="50">
        <v>26</v>
      </c>
      <c r="H29" s="36" t="s">
        <v>12</v>
      </c>
      <c r="I29" s="51">
        <f>SUM(Tableau39443749654184[[#This Row],[QA]]-Tableau19243649554073[[#This Row],[QA]])</f>
        <v>932</v>
      </c>
      <c r="J29" s="51">
        <f>SUM(Tableau39443749654184[[#This Row],[Parties]]-Tableau19243649554073[[#This Row],[Parties]])</f>
        <v>6</v>
      </c>
      <c r="K29" s="52">
        <f t="shared" si="0"/>
        <v>155.33333333333334</v>
      </c>
      <c r="M29" s="50">
        <v>27</v>
      </c>
      <c r="N29" s="36"/>
      <c r="O29" s="51">
        <v>0</v>
      </c>
      <c r="P29" s="51">
        <v>0</v>
      </c>
      <c r="Q29" s="52" t="e">
        <v>#DIV/0!</v>
      </c>
      <c r="S29" s="50">
        <v>26</v>
      </c>
      <c r="T29" s="36"/>
      <c r="U29" s="53"/>
      <c r="V29" s="53"/>
      <c r="W29" s="54"/>
      <c r="Y29" s="50">
        <v>26</v>
      </c>
      <c r="Z29" s="36"/>
      <c r="AA29" s="51"/>
      <c r="AB29" s="51"/>
      <c r="AC29" s="52"/>
      <c r="AD29" s="50">
        <v>27</v>
      </c>
      <c r="AE29" s="36"/>
      <c r="AF29" s="51">
        <f>SUM(Tableau39443749654184[[#This Row],[QA]]-Tableau293438497542910[[#This Row],[QA]]-Tableau2934384975429214[[#This Row],[QA]]-Tableau19243649554073[[#This Row],[QA]])</f>
        <v>0</v>
      </c>
      <c r="AG29" s="51">
        <f>SUM(Tableau39443749654184[[#This Row],[Parties]]-Tableau293438497542910[[#This Row],[Parties]]-Tableau2934384975429214[[#This Row],[Parties]]-Tableau19243649554073[[#This Row],[Parties]])</f>
        <v>0</v>
      </c>
      <c r="AH29" s="52" t="e">
        <f t="shared" si="1"/>
        <v>#DIV/0!</v>
      </c>
      <c r="AI29" s="52"/>
      <c r="AJ29" s="50">
        <v>28</v>
      </c>
      <c r="AK29" s="36" t="s">
        <v>12</v>
      </c>
      <c r="AL29" s="134">
        <v>1389</v>
      </c>
      <c r="AM29" s="134">
        <v>9</v>
      </c>
      <c r="AN29" s="134">
        <v>154.33000000000001</v>
      </c>
    </row>
    <row r="30" spans="1:40" ht="16.149999999999999" customHeight="1" thickBot="1" x14ac:dyDescent="0.3">
      <c r="A30" s="38">
        <v>27</v>
      </c>
      <c r="B30" s="36" t="s">
        <v>61</v>
      </c>
      <c r="C30" s="55">
        <v>429</v>
      </c>
      <c r="D30" s="55">
        <v>3</v>
      </c>
      <c r="E30" s="55">
        <v>143</v>
      </c>
      <c r="G30" s="50">
        <v>27</v>
      </c>
      <c r="H30" s="36" t="s">
        <v>61</v>
      </c>
      <c r="I30" s="51">
        <f>SUM(Tableau39443749654184[[#This Row],[QA]]-Tableau19243649554073[[#This Row],[QA]])</f>
        <v>1140</v>
      </c>
      <c r="J30" s="51">
        <f>SUM(Tableau39443749654184[[#This Row],[Parties]]-Tableau19243649554073[[#This Row],[Parties]])</f>
        <v>9</v>
      </c>
      <c r="K30" s="52">
        <f t="shared" si="0"/>
        <v>126.66666666666667</v>
      </c>
      <c r="M30" s="50">
        <v>28</v>
      </c>
      <c r="N30" s="36"/>
      <c r="O30" s="51">
        <v>0</v>
      </c>
      <c r="P30" s="51">
        <v>0</v>
      </c>
      <c r="Q30" s="52" t="e">
        <v>#DIV/0!</v>
      </c>
      <c r="S30" s="50">
        <v>27</v>
      </c>
      <c r="T30" s="36"/>
      <c r="U30" s="53"/>
      <c r="V30" s="53"/>
      <c r="W30" s="54"/>
      <c r="Y30" s="50">
        <v>27</v>
      </c>
      <c r="Z30" s="36"/>
      <c r="AA30" s="51"/>
      <c r="AB30" s="51"/>
      <c r="AC30" s="52"/>
      <c r="AD30" s="50">
        <v>28</v>
      </c>
      <c r="AE30" s="36"/>
      <c r="AF30" s="51">
        <f>SUM(Tableau39443749654184[[#This Row],[QA]]-Tableau293438497542910[[#This Row],[QA]]-Tableau2934384975429214[[#This Row],[QA]]-Tableau19243649554073[[#This Row],[QA]])</f>
        <v>0</v>
      </c>
      <c r="AG30" s="51">
        <f>SUM(Tableau39443749654184[[#This Row],[Parties]]-Tableau293438497542910[[#This Row],[Parties]]-Tableau2934384975429214[[#This Row],[Parties]]-Tableau19243649554073[[#This Row],[Parties]])</f>
        <v>0</v>
      </c>
      <c r="AH30" s="52" t="e">
        <f t="shared" si="1"/>
        <v>#DIV/0!</v>
      </c>
      <c r="AI30" s="52"/>
      <c r="AJ30" s="50">
        <v>29</v>
      </c>
      <c r="AK30" s="36" t="s">
        <v>61</v>
      </c>
      <c r="AL30" s="134">
        <v>1569</v>
      </c>
      <c r="AM30" s="134">
        <v>12</v>
      </c>
      <c r="AN30" s="134">
        <v>130.75</v>
      </c>
    </row>
    <row r="31" spans="1:40" ht="16.149999999999999" customHeight="1" thickBot="1" x14ac:dyDescent="0.3">
      <c r="A31" s="38">
        <v>28</v>
      </c>
      <c r="B31" s="36" t="s">
        <v>68</v>
      </c>
      <c r="C31" s="57">
        <v>0</v>
      </c>
      <c r="D31" s="57">
        <v>0</v>
      </c>
      <c r="E31" s="58">
        <v>0</v>
      </c>
      <c r="G31" s="50">
        <v>28</v>
      </c>
      <c r="H31" s="36" t="s">
        <v>68</v>
      </c>
      <c r="I31" s="51">
        <f>SUM(Tableau39443749654184[[#This Row],[QA]]-Tableau19243649554073[[#This Row],[QA]])</f>
        <v>414</v>
      </c>
      <c r="J31" s="51">
        <f>SUM(Tableau39443749654184[[#This Row],[Parties]]-Tableau19243649554073[[#This Row],[Parties]])</f>
        <v>3</v>
      </c>
      <c r="K31" s="52">
        <f t="shared" si="0"/>
        <v>138</v>
      </c>
      <c r="M31" s="50">
        <v>29</v>
      </c>
      <c r="N31" s="36"/>
      <c r="O31" s="51">
        <v>0</v>
      </c>
      <c r="P31" s="51">
        <v>0</v>
      </c>
      <c r="Q31" s="52" t="e">
        <v>#DIV/0!</v>
      </c>
      <c r="S31" s="50">
        <v>28</v>
      </c>
      <c r="T31" s="36"/>
      <c r="U31" s="53"/>
      <c r="V31" s="53"/>
      <c r="W31" s="54"/>
      <c r="Y31" s="50">
        <v>28</v>
      </c>
      <c r="Z31" s="36"/>
      <c r="AA31" s="51"/>
      <c r="AB31" s="51"/>
      <c r="AC31" s="52"/>
      <c r="AD31" s="50">
        <v>29</v>
      </c>
      <c r="AE31" s="36"/>
      <c r="AF31" s="51">
        <f>SUM(Tableau39443749654184[[#This Row],[QA]]-Tableau293438497542910[[#This Row],[QA]]-Tableau2934384975429214[[#This Row],[QA]]-Tableau19243649554073[[#This Row],[QA]])</f>
        <v>0</v>
      </c>
      <c r="AG31" s="51">
        <f>SUM(Tableau39443749654184[[#This Row],[Parties]]-Tableau293438497542910[[#This Row],[Parties]]-Tableau2934384975429214[[#This Row],[Parties]]-Tableau19243649554073[[#This Row],[Parties]])</f>
        <v>0</v>
      </c>
      <c r="AH31" s="52" t="e">
        <f t="shared" si="1"/>
        <v>#DIV/0!</v>
      </c>
      <c r="AI31" s="52"/>
      <c r="AJ31" s="50">
        <v>30</v>
      </c>
      <c r="AK31" s="36" t="s">
        <v>68</v>
      </c>
      <c r="AL31" s="134">
        <v>414</v>
      </c>
      <c r="AM31" s="134">
        <v>3</v>
      </c>
      <c r="AN31" s="134">
        <v>138</v>
      </c>
    </row>
    <row r="32" spans="1:40" s="56" customFormat="1" ht="16.149999999999999" customHeight="1" thickBot="1" x14ac:dyDescent="0.3">
      <c r="A32" s="38">
        <v>29</v>
      </c>
      <c r="B32" s="36" t="s">
        <v>50</v>
      </c>
      <c r="C32" s="55">
        <v>589</v>
      </c>
      <c r="D32" s="55">
        <v>3</v>
      </c>
      <c r="E32" s="55">
        <v>196.33</v>
      </c>
      <c r="G32" s="50">
        <v>29</v>
      </c>
      <c r="H32" s="36" t="s">
        <v>50</v>
      </c>
      <c r="I32" s="51">
        <f>SUM(Tableau39443749654184[[#This Row],[QA]]-Tableau19243649554073[[#This Row],[QA]])</f>
        <v>1708</v>
      </c>
      <c r="J32" s="51">
        <f>SUM(Tableau39443749654184[[#This Row],[Parties]]-Tableau19243649554073[[#This Row],[Parties]])</f>
        <v>9</v>
      </c>
      <c r="K32" s="52">
        <f t="shared" si="0"/>
        <v>189.77777777777777</v>
      </c>
      <c r="M32" s="50">
        <v>30</v>
      </c>
      <c r="N32" s="36"/>
      <c r="O32" s="51">
        <v>0</v>
      </c>
      <c r="P32" s="51">
        <v>0</v>
      </c>
      <c r="Q32" s="52" t="e">
        <v>#DIV/0!</v>
      </c>
      <c r="S32" s="50">
        <v>29</v>
      </c>
      <c r="T32" s="36"/>
      <c r="U32" s="53"/>
      <c r="V32" s="53"/>
      <c r="W32" s="54"/>
      <c r="Y32" s="50">
        <v>29</v>
      </c>
      <c r="Z32" s="36"/>
      <c r="AA32" s="51"/>
      <c r="AB32" s="51"/>
      <c r="AC32" s="52"/>
      <c r="AD32" s="50">
        <v>30</v>
      </c>
      <c r="AE32" s="36"/>
      <c r="AF32" s="51">
        <f>SUM(Tableau39443749654184[[#This Row],[QA]]-Tableau293438497542910[[#This Row],[QA]]-Tableau2934384975429214[[#This Row],[QA]]-Tableau19243649554073[[#This Row],[QA]])</f>
        <v>0</v>
      </c>
      <c r="AG32" s="51">
        <f>SUM(Tableau39443749654184[[#This Row],[Parties]]-Tableau293438497542910[[#This Row],[Parties]]-Tableau2934384975429214[[#This Row],[Parties]]-Tableau19243649554073[[#This Row],[Parties]])</f>
        <v>0</v>
      </c>
      <c r="AH32" s="52" t="e">
        <f t="shared" si="1"/>
        <v>#DIV/0!</v>
      </c>
      <c r="AI32" s="52"/>
      <c r="AJ32" s="50">
        <v>31</v>
      </c>
      <c r="AK32" s="36" t="s">
        <v>50</v>
      </c>
      <c r="AL32" s="134">
        <v>2297</v>
      </c>
      <c r="AM32" s="134">
        <v>12</v>
      </c>
      <c r="AN32" s="134">
        <v>191.42</v>
      </c>
    </row>
    <row r="33" spans="1:40" s="56" customFormat="1" ht="16.149999999999999" customHeight="1" thickBot="1" x14ac:dyDescent="0.3">
      <c r="A33" s="38">
        <v>30</v>
      </c>
      <c r="B33" s="36" t="s">
        <v>13</v>
      </c>
      <c r="C33" s="55">
        <v>1015</v>
      </c>
      <c r="D33" s="55">
        <v>6</v>
      </c>
      <c r="E33" s="55">
        <v>169.17</v>
      </c>
      <c r="G33" s="50">
        <v>30</v>
      </c>
      <c r="H33" s="36" t="s">
        <v>13</v>
      </c>
      <c r="I33" s="51">
        <f>SUM(Tableau39443749654184[[#This Row],[QA]]-Tableau19243649554073[[#This Row],[QA]])</f>
        <v>934</v>
      </c>
      <c r="J33" s="51">
        <f>SUM(Tableau39443749654184[[#This Row],[Parties]]-Tableau19243649554073[[#This Row],[Parties]])</f>
        <v>6</v>
      </c>
      <c r="K33" s="52">
        <f t="shared" si="0"/>
        <v>155.66666666666666</v>
      </c>
      <c r="M33" s="50">
        <v>31</v>
      </c>
      <c r="N33" s="36"/>
      <c r="O33" s="51">
        <v>0</v>
      </c>
      <c r="P33" s="51">
        <v>0</v>
      </c>
      <c r="Q33" s="52" t="e">
        <v>#DIV/0!</v>
      </c>
      <c r="S33" s="50">
        <v>30</v>
      </c>
      <c r="T33" s="36"/>
      <c r="U33" s="53"/>
      <c r="V33" s="53"/>
      <c r="W33" s="54"/>
      <c r="Y33" s="50">
        <v>30</v>
      </c>
      <c r="Z33" s="36"/>
      <c r="AA33" s="51"/>
      <c r="AB33" s="51"/>
      <c r="AC33" s="52"/>
      <c r="AD33" s="50">
        <v>31</v>
      </c>
      <c r="AE33" s="36"/>
      <c r="AF33" s="51">
        <f>SUM(Tableau39443749654184[[#This Row],[QA]]-Tableau293438497542910[[#This Row],[QA]]-Tableau2934384975429214[[#This Row],[QA]]-Tableau19243649554073[[#This Row],[QA]])</f>
        <v>0</v>
      </c>
      <c r="AG33" s="51">
        <f>SUM(Tableau39443749654184[[#This Row],[Parties]]-Tableau293438497542910[[#This Row],[Parties]]-Tableau2934384975429214[[#This Row],[Parties]]-Tableau19243649554073[[#This Row],[Parties]])</f>
        <v>0</v>
      </c>
      <c r="AH33" s="52" t="e">
        <f t="shared" si="1"/>
        <v>#DIV/0!</v>
      </c>
      <c r="AI33" s="52"/>
      <c r="AJ33" s="50">
        <v>32</v>
      </c>
      <c r="AK33" s="36" t="s">
        <v>13</v>
      </c>
      <c r="AL33" s="134">
        <v>1949</v>
      </c>
      <c r="AM33" s="134">
        <v>12</v>
      </c>
      <c r="AN33" s="134">
        <v>162.41999999999999</v>
      </c>
    </row>
    <row r="34" spans="1:40" s="56" customFormat="1" ht="16.149999999999999" customHeight="1" thickBot="1" x14ac:dyDescent="0.3">
      <c r="A34" s="38">
        <v>31</v>
      </c>
      <c r="B34" s="36" t="s">
        <v>24</v>
      </c>
      <c r="C34" s="55">
        <v>1488</v>
      </c>
      <c r="D34" s="55">
        <v>9</v>
      </c>
      <c r="E34" s="55">
        <v>165.33</v>
      </c>
      <c r="G34" s="50">
        <v>31</v>
      </c>
      <c r="H34" s="36" t="s">
        <v>24</v>
      </c>
      <c r="I34" s="51">
        <f>SUM(Tableau39443749654184[[#This Row],[QA]]-Tableau19243649554073[[#This Row],[QA]])</f>
        <v>1448</v>
      </c>
      <c r="J34" s="51">
        <f>SUM(Tableau39443749654184[[#This Row],[Parties]]-Tableau19243649554073[[#This Row],[Parties]])</f>
        <v>9</v>
      </c>
      <c r="K34" s="52">
        <f t="shared" si="0"/>
        <v>160.88888888888889</v>
      </c>
      <c r="M34" s="50">
        <v>32</v>
      </c>
      <c r="N34" s="36"/>
      <c r="O34" s="51">
        <v>0</v>
      </c>
      <c r="P34" s="51">
        <v>0</v>
      </c>
      <c r="Q34" s="52" t="e">
        <v>#DIV/0!</v>
      </c>
      <c r="S34" s="50">
        <v>31</v>
      </c>
      <c r="T34" s="36"/>
      <c r="U34" s="53"/>
      <c r="V34" s="53"/>
      <c r="W34" s="54"/>
      <c r="Y34" s="50">
        <v>31</v>
      </c>
      <c r="Z34" s="36"/>
      <c r="AA34" s="51"/>
      <c r="AB34" s="51"/>
      <c r="AC34" s="52"/>
      <c r="AD34" s="50">
        <v>32</v>
      </c>
      <c r="AE34" s="36"/>
      <c r="AF34" s="51">
        <f>SUM(Tableau39443749654184[[#This Row],[QA]]-Tableau293438497542910[[#This Row],[QA]]-Tableau2934384975429214[[#This Row],[QA]]-Tableau19243649554073[[#This Row],[QA]])</f>
        <v>0</v>
      </c>
      <c r="AG34" s="51">
        <f>SUM(Tableau39443749654184[[#This Row],[Parties]]-Tableau293438497542910[[#This Row],[Parties]]-Tableau2934384975429214[[#This Row],[Parties]]-Tableau19243649554073[[#This Row],[Parties]])</f>
        <v>0</v>
      </c>
      <c r="AH34" s="52" t="e">
        <f t="shared" si="1"/>
        <v>#DIV/0!</v>
      </c>
      <c r="AI34" s="52"/>
      <c r="AJ34" s="50">
        <v>33</v>
      </c>
      <c r="AK34" s="36" t="s">
        <v>24</v>
      </c>
      <c r="AL34" s="134">
        <v>2936</v>
      </c>
      <c r="AM34" s="134">
        <v>18</v>
      </c>
      <c r="AN34" s="134">
        <v>163.11000000000001</v>
      </c>
    </row>
    <row r="35" spans="1:40" s="56" customFormat="1" ht="16.149999999999999" customHeight="1" thickBot="1" x14ac:dyDescent="0.3">
      <c r="A35" s="38">
        <v>32</v>
      </c>
      <c r="B35" s="36" t="s">
        <v>57</v>
      </c>
      <c r="C35" s="55">
        <v>481</v>
      </c>
      <c r="D35" s="55">
        <v>3</v>
      </c>
      <c r="E35" s="55">
        <v>160.33000000000001</v>
      </c>
      <c r="G35" s="50">
        <v>32</v>
      </c>
      <c r="H35" s="36" t="s">
        <v>57</v>
      </c>
      <c r="I35" s="51">
        <f>SUM(Tableau39443749654184[[#This Row],[QA]]-Tableau19243649554073[[#This Row],[QA]])</f>
        <v>525</v>
      </c>
      <c r="J35" s="51">
        <f>SUM(Tableau39443749654184[[#This Row],[Parties]]-Tableau19243649554073[[#This Row],[Parties]])</f>
        <v>3</v>
      </c>
      <c r="K35" s="52">
        <f t="shared" si="0"/>
        <v>175</v>
      </c>
      <c r="M35" s="50">
        <v>33</v>
      </c>
      <c r="N35" s="36"/>
      <c r="O35" s="51">
        <v>0</v>
      </c>
      <c r="P35" s="51">
        <v>0</v>
      </c>
      <c r="Q35" s="52" t="e">
        <v>#DIV/0!</v>
      </c>
      <c r="S35" s="50">
        <v>32</v>
      </c>
      <c r="T35" s="36"/>
      <c r="U35" s="53"/>
      <c r="V35" s="53"/>
      <c r="W35" s="54"/>
      <c r="Y35" s="50">
        <v>32</v>
      </c>
      <c r="Z35" s="36"/>
      <c r="AA35" s="51"/>
      <c r="AB35" s="51"/>
      <c r="AC35" s="52"/>
      <c r="AD35" s="50">
        <v>33</v>
      </c>
      <c r="AE35" s="36"/>
      <c r="AF35" s="51">
        <f>SUM(Tableau39443749654184[[#This Row],[QA]]-Tableau293438497542910[[#This Row],[QA]]-Tableau2934384975429214[[#This Row],[QA]]-Tableau19243649554073[[#This Row],[QA]])</f>
        <v>0</v>
      </c>
      <c r="AG35" s="51">
        <f>SUM(Tableau39443749654184[[#This Row],[Parties]]-Tableau293438497542910[[#This Row],[Parties]]-Tableau2934384975429214[[#This Row],[Parties]]-Tableau19243649554073[[#This Row],[Parties]])</f>
        <v>0</v>
      </c>
      <c r="AH35" s="52" t="e">
        <f t="shared" si="1"/>
        <v>#DIV/0!</v>
      </c>
      <c r="AI35" s="52"/>
      <c r="AJ35" s="50">
        <v>34</v>
      </c>
      <c r="AK35" s="36" t="s">
        <v>57</v>
      </c>
      <c r="AL35" s="134">
        <v>1006</v>
      </c>
      <c r="AM35" s="134">
        <v>6</v>
      </c>
      <c r="AN35" s="134">
        <v>167.67</v>
      </c>
    </row>
    <row r="36" spans="1:40" s="56" customFormat="1" ht="16.149999999999999" customHeight="1" thickBot="1" x14ac:dyDescent="0.3">
      <c r="A36" s="38">
        <v>33</v>
      </c>
      <c r="B36" s="36" t="s">
        <v>43</v>
      </c>
      <c r="C36" s="55">
        <v>925</v>
      </c>
      <c r="D36" s="55">
        <v>6</v>
      </c>
      <c r="E36" s="55">
        <v>154.16999999999999</v>
      </c>
      <c r="G36" s="50">
        <v>33</v>
      </c>
      <c r="H36" s="36" t="s">
        <v>43</v>
      </c>
      <c r="I36" s="51">
        <f>SUM(Tableau39443749654184[[#This Row],[QA]]-Tableau19243649554073[[#This Row],[QA]])</f>
        <v>1024</v>
      </c>
      <c r="J36" s="51">
        <f>SUM(Tableau39443749654184[[#This Row],[Parties]]-Tableau19243649554073[[#This Row],[Parties]])</f>
        <v>6</v>
      </c>
      <c r="K36" s="52">
        <f t="shared" si="0"/>
        <v>170.66666666666666</v>
      </c>
      <c r="M36" s="50">
        <v>34</v>
      </c>
      <c r="N36" s="36"/>
      <c r="O36" s="51">
        <v>0</v>
      </c>
      <c r="P36" s="51">
        <v>0</v>
      </c>
      <c r="Q36" s="52" t="e">
        <v>#DIV/0!</v>
      </c>
      <c r="S36" s="50">
        <v>33</v>
      </c>
      <c r="T36" s="36"/>
      <c r="U36" s="53"/>
      <c r="V36" s="53"/>
      <c r="W36" s="54"/>
      <c r="Y36" s="50">
        <v>33</v>
      </c>
      <c r="Z36" s="36"/>
      <c r="AA36" s="51"/>
      <c r="AB36" s="51"/>
      <c r="AC36" s="52"/>
      <c r="AD36" s="50">
        <v>34</v>
      </c>
      <c r="AE36" s="36"/>
      <c r="AF36" s="51">
        <f>SUM(Tableau39443749654184[[#This Row],[QA]]-Tableau293438497542910[[#This Row],[QA]]-Tableau2934384975429214[[#This Row],[QA]]-Tableau19243649554073[[#This Row],[QA]])</f>
        <v>0</v>
      </c>
      <c r="AG36" s="51">
        <f>SUM(Tableau39443749654184[[#This Row],[Parties]]-Tableau293438497542910[[#This Row],[Parties]]-Tableau2934384975429214[[#This Row],[Parties]]-Tableau19243649554073[[#This Row],[Parties]])</f>
        <v>0</v>
      </c>
      <c r="AH36" s="52" t="e">
        <f t="shared" si="1"/>
        <v>#DIV/0!</v>
      </c>
      <c r="AI36" s="52"/>
      <c r="AJ36" s="50">
        <v>35</v>
      </c>
      <c r="AK36" s="36" t="s">
        <v>43</v>
      </c>
      <c r="AL36" s="134">
        <v>1949</v>
      </c>
      <c r="AM36" s="134">
        <v>12</v>
      </c>
      <c r="AN36" s="134">
        <v>162.41999999999999</v>
      </c>
    </row>
    <row r="37" spans="1:40" ht="16.149999999999999" customHeight="1" thickBot="1" x14ac:dyDescent="0.3">
      <c r="A37" s="38">
        <v>34</v>
      </c>
      <c r="B37" s="36" t="s">
        <v>39</v>
      </c>
      <c r="C37" s="55">
        <v>1418</v>
      </c>
      <c r="D37" s="55">
        <v>9</v>
      </c>
      <c r="E37" s="55">
        <v>157.56</v>
      </c>
      <c r="G37" s="50">
        <v>34</v>
      </c>
      <c r="H37" s="36" t="s">
        <v>39</v>
      </c>
      <c r="I37" s="51">
        <f>SUM(Tableau39443749654184[[#This Row],[QA]]-Tableau19243649554073[[#This Row],[QA]])</f>
        <v>1015</v>
      </c>
      <c r="J37" s="51">
        <f>SUM(Tableau39443749654184[[#This Row],[Parties]]-Tableau19243649554073[[#This Row],[Parties]])</f>
        <v>6</v>
      </c>
      <c r="K37" s="52">
        <f t="shared" si="0"/>
        <v>169.16666666666666</v>
      </c>
      <c r="M37" s="50">
        <v>35</v>
      </c>
      <c r="N37" s="36"/>
      <c r="O37" s="51">
        <v>0</v>
      </c>
      <c r="P37" s="51">
        <v>0</v>
      </c>
      <c r="Q37" s="52" t="e">
        <v>#DIV/0!</v>
      </c>
      <c r="S37" s="50">
        <v>34</v>
      </c>
      <c r="T37" s="36"/>
      <c r="U37" s="53"/>
      <c r="V37" s="53"/>
      <c r="W37" s="54"/>
      <c r="Y37" s="50">
        <v>34</v>
      </c>
      <c r="Z37" s="36"/>
      <c r="AA37" s="51"/>
      <c r="AB37" s="51"/>
      <c r="AC37" s="52"/>
      <c r="AD37" s="50">
        <v>35</v>
      </c>
      <c r="AE37" s="36"/>
      <c r="AF37" s="51">
        <f>SUM(Tableau39443749654184[[#This Row],[QA]]-Tableau293438497542910[[#This Row],[QA]]-Tableau2934384975429214[[#This Row],[QA]]-Tableau19243649554073[[#This Row],[QA]])</f>
        <v>0</v>
      </c>
      <c r="AG37" s="51">
        <f>SUM(Tableau39443749654184[[#This Row],[Parties]]-Tableau293438497542910[[#This Row],[Parties]]-Tableau2934384975429214[[#This Row],[Parties]]-Tableau19243649554073[[#This Row],[Parties]])</f>
        <v>0</v>
      </c>
      <c r="AH37" s="52" t="e">
        <f t="shared" si="1"/>
        <v>#DIV/0!</v>
      </c>
      <c r="AI37" s="52"/>
      <c r="AJ37" s="50">
        <v>14</v>
      </c>
      <c r="AK37" s="36" t="s">
        <v>39</v>
      </c>
      <c r="AL37" s="134">
        <v>2433</v>
      </c>
      <c r="AM37" s="134">
        <v>15</v>
      </c>
      <c r="AN37" s="134">
        <v>162.19999999999999</v>
      </c>
    </row>
    <row r="38" spans="1:40" ht="15.75" customHeight="1" thickBot="1" x14ac:dyDescent="0.3">
      <c r="A38" s="38">
        <v>35</v>
      </c>
      <c r="B38" s="36" t="s">
        <v>44</v>
      </c>
      <c r="C38" s="55">
        <v>941</v>
      </c>
      <c r="D38" s="55">
        <v>6</v>
      </c>
      <c r="E38" s="55">
        <v>156.83000000000001</v>
      </c>
      <c r="G38" s="50">
        <v>35</v>
      </c>
      <c r="H38" s="36" t="s">
        <v>44</v>
      </c>
      <c r="I38" s="51">
        <f>SUM(Tableau39443749654184[[#This Row],[QA]]-Tableau19243649554073[[#This Row],[QA]])</f>
        <v>1797</v>
      </c>
      <c r="J38" s="51">
        <f>SUM(Tableau39443749654184[[#This Row],[Parties]]-Tableau19243649554073[[#This Row],[Parties]])</f>
        <v>12</v>
      </c>
      <c r="K38" s="52">
        <f t="shared" si="0"/>
        <v>149.75</v>
      </c>
      <c r="M38" s="50">
        <v>14</v>
      </c>
      <c r="N38" s="36"/>
      <c r="O38" s="51">
        <v>0</v>
      </c>
      <c r="P38" s="51">
        <v>0</v>
      </c>
      <c r="Q38" s="52" t="e">
        <v>#DIV/0!</v>
      </c>
      <c r="S38" s="50">
        <v>35</v>
      </c>
      <c r="T38" s="36"/>
      <c r="U38" s="53"/>
      <c r="V38" s="53"/>
      <c r="W38" s="54"/>
      <c r="Y38" s="50">
        <v>35</v>
      </c>
      <c r="Z38" s="36"/>
      <c r="AA38" s="51"/>
      <c r="AB38" s="51"/>
      <c r="AC38" s="52"/>
      <c r="AD38" s="50">
        <v>14</v>
      </c>
      <c r="AE38" s="36"/>
      <c r="AF38" s="51">
        <f>SUM(Tableau39443749654184[[#This Row],[QA]]-Tableau293438497542910[[#This Row],[QA]]-Tableau2934384975429214[[#This Row],[QA]]-Tableau19243649554073[[#This Row],[QA]])</f>
        <v>0</v>
      </c>
      <c r="AG38" s="51">
        <f>SUM(Tableau39443749654184[[#This Row],[Parties]]-Tableau293438497542910[[#This Row],[Parties]]-Tableau2934384975429214[[#This Row],[Parties]]-Tableau19243649554073[[#This Row],[Parties]])</f>
        <v>0</v>
      </c>
      <c r="AH38" s="52" t="e">
        <f t="shared" si="1"/>
        <v>#DIV/0!</v>
      </c>
      <c r="AI38" s="52"/>
      <c r="AJ38" s="50">
        <v>15</v>
      </c>
      <c r="AK38" s="36" t="s">
        <v>44</v>
      </c>
      <c r="AL38" s="134">
        <v>2738</v>
      </c>
      <c r="AM38" s="134">
        <v>18</v>
      </c>
      <c r="AN38" s="134">
        <v>152.11000000000001</v>
      </c>
    </row>
    <row r="39" spans="1:40" ht="15.75" customHeight="1" thickBot="1" x14ac:dyDescent="0.3">
      <c r="A39" s="38">
        <v>36</v>
      </c>
      <c r="B39" s="36" t="s">
        <v>54</v>
      </c>
      <c r="C39" s="55">
        <v>994</v>
      </c>
      <c r="D39" s="55">
        <v>6</v>
      </c>
      <c r="E39" s="55">
        <v>165.67</v>
      </c>
      <c r="G39" s="50">
        <v>36</v>
      </c>
      <c r="H39" s="36" t="s">
        <v>54</v>
      </c>
      <c r="I39" s="51">
        <f>SUM(Tableau39443749654184[[#This Row],[QA]]-Tableau19243649554073[[#This Row],[QA]])</f>
        <v>1166</v>
      </c>
      <c r="J39" s="51">
        <f>SUM(Tableau39443749654184[[#This Row],[Parties]]-Tableau19243649554073[[#This Row],[Parties]])</f>
        <v>6</v>
      </c>
      <c r="K39" s="52">
        <f t="shared" si="0"/>
        <v>194.33333333333334</v>
      </c>
      <c r="M39" s="50">
        <v>36</v>
      </c>
      <c r="N39" s="36"/>
      <c r="O39" s="51">
        <v>0</v>
      </c>
      <c r="P39" s="51">
        <v>0</v>
      </c>
      <c r="Q39" s="52" t="e">
        <v>#DIV/0!</v>
      </c>
      <c r="S39" s="50">
        <v>36</v>
      </c>
      <c r="T39" s="36"/>
      <c r="U39" s="53"/>
      <c r="V39" s="53"/>
      <c r="W39" s="54"/>
      <c r="Y39" s="50">
        <v>36</v>
      </c>
      <c r="Z39" s="36"/>
      <c r="AA39" s="51"/>
      <c r="AB39" s="51"/>
      <c r="AC39" s="52"/>
      <c r="AD39" s="50">
        <v>36</v>
      </c>
      <c r="AE39" s="36"/>
      <c r="AF39" s="51">
        <f>SUM(Tableau39443749654184[[#This Row],[QA]]-Tableau293438497542910[[#This Row],[QA]]-Tableau2934384975429214[[#This Row],[QA]]-Tableau19243649554073[[#This Row],[QA]])</f>
        <v>0</v>
      </c>
      <c r="AG39" s="51">
        <f>SUM(Tableau39443749654184[[#This Row],[Parties]]-Tableau293438497542910[[#This Row],[Parties]]-Tableau2934384975429214[[#This Row],[Parties]]-Tableau19243649554073[[#This Row],[Parties]])</f>
        <v>0</v>
      </c>
      <c r="AH39" s="52" t="e">
        <f t="shared" si="1"/>
        <v>#DIV/0!</v>
      </c>
      <c r="AI39" s="52"/>
      <c r="AJ39" s="50">
        <v>36</v>
      </c>
      <c r="AK39" s="36" t="s">
        <v>54</v>
      </c>
      <c r="AL39" s="134">
        <v>2160</v>
      </c>
      <c r="AM39" s="134">
        <v>12</v>
      </c>
      <c r="AN39" s="134">
        <v>180</v>
      </c>
    </row>
    <row r="40" spans="1:40" ht="15.75" customHeight="1" thickBot="1" x14ac:dyDescent="0.3">
      <c r="A40" s="38">
        <v>37</v>
      </c>
      <c r="B40" s="36" t="s">
        <v>60</v>
      </c>
      <c r="C40" s="55">
        <v>449</v>
      </c>
      <c r="D40" s="55">
        <v>3</v>
      </c>
      <c r="E40" s="55">
        <v>149.66999999999999</v>
      </c>
      <c r="G40" s="50">
        <v>37</v>
      </c>
      <c r="H40" s="36" t="s">
        <v>60</v>
      </c>
      <c r="I40" s="51">
        <f>SUM(Tableau39443749654184[[#This Row],[QA]]-Tableau19243649554073[[#This Row],[QA]])</f>
        <v>1064</v>
      </c>
      <c r="J40" s="51">
        <f>SUM(Tableau39443749654184[[#This Row],[Parties]]-Tableau19243649554073[[#This Row],[Parties]])</f>
        <v>6</v>
      </c>
      <c r="K40" s="52">
        <f t="shared" si="0"/>
        <v>177.33333333333334</v>
      </c>
      <c r="M40" s="50">
        <v>37</v>
      </c>
      <c r="N40" s="36"/>
      <c r="O40" s="51">
        <v>0</v>
      </c>
      <c r="P40" s="51">
        <v>0</v>
      </c>
      <c r="Q40" s="52" t="e">
        <v>#DIV/0!</v>
      </c>
      <c r="S40" s="50">
        <v>37</v>
      </c>
      <c r="T40" s="36"/>
      <c r="U40" s="53"/>
      <c r="V40" s="53"/>
      <c r="W40" s="54"/>
      <c r="Y40" s="50">
        <v>37</v>
      </c>
      <c r="Z40" s="36"/>
      <c r="AA40" s="51"/>
      <c r="AB40" s="51"/>
      <c r="AC40" s="52"/>
      <c r="AD40" s="50">
        <v>37</v>
      </c>
      <c r="AE40" s="36"/>
      <c r="AF40" s="51">
        <f>SUM(Tableau39443749654184[[#This Row],[QA]]-Tableau293438497542910[[#This Row],[QA]]-Tableau2934384975429214[[#This Row],[QA]]-Tableau19243649554073[[#This Row],[QA]])</f>
        <v>0</v>
      </c>
      <c r="AG40" s="51">
        <f>SUM(Tableau39443749654184[[#This Row],[Parties]]-Tableau293438497542910[[#This Row],[Parties]]-Tableau2934384975429214[[#This Row],[Parties]]-Tableau19243649554073[[#This Row],[Parties]])</f>
        <v>0</v>
      </c>
      <c r="AH40" s="52" t="e">
        <f t="shared" si="1"/>
        <v>#DIV/0!</v>
      </c>
      <c r="AI40" s="52"/>
      <c r="AJ40" s="50">
        <v>37</v>
      </c>
      <c r="AK40" s="36" t="s">
        <v>60</v>
      </c>
      <c r="AL40" s="134">
        <v>1513</v>
      </c>
      <c r="AM40" s="134">
        <v>9</v>
      </c>
      <c r="AN40" s="134">
        <v>168.11</v>
      </c>
    </row>
    <row r="41" spans="1:40" ht="15.75" customHeight="1" thickBot="1" x14ac:dyDescent="0.3">
      <c r="A41" s="38">
        <v>38</v>
      </c>
      <c r="B41" s="36" t="s">
        <v>14</v>
      </c>
      <c r="C41" s="55">
        <v>999</v>
      </c>
      <c r="D41" s="55">
        <v>6</v>
      </c>
      <c r="E41" s="55">
        <v>166.5</v>
      </c>
      <c r="G41" s="50">
        <v>38</v>
      </c>
      <c r="H41" s="36" t="s">
        <v>14</v>
      </c>
      <c r="I41" s="51">
        <f>SUM(Tableau39443749654184[[#This Row],[QA]]-Tableau19243649554073[[#This Row],[QA]])</f>
        <v>806</v>
      </c>
      <c r="J41" s="51">
        <f>SUM(Tableau39443749654184[[#This Row],[Parties]]-Tableau19243649554073[[#This Row],[Parties]])</f>
        <v>6</v>
      </c>
      <c r="K41" s="52">
        <f t="shared" si="0"/>
        <v>134.33333333333334</v>
      </c>
      <c r="M41" s="50">
        <v>38</v>
      </c>
      <c r="N41" s="36"/>
      <c r="O41" s="51">
        <v>0</v>
      </c>
      <c r="P41" s="51">
        <v>0</v>
      </c>
      <c r="Q41" s="52" t="e">
        <v>#DIV/0!</v>
      </c>
      <c r="S41" s="50">
        <v>38</v>
      </c>
      <c r="T41" s="36"/>
      <c r="U41" s="53"/>
      <c r="V41" s="53"/>
      <c r="W41" s="54"/>
      <c r="Y41" s="50">
        <v>38</v>
      </c>
      <c r="Z41" s="36"/>
      <c r="AA41" s="51"/>
      <c r="AB41" s="51"/>
      <c r="AC41" s="52"/>
      <c r="AD41" s="50">
        <v>38</v>
      </c>
      <c r="AE41" s="36"/>
      <c r="AF41" s="51">
        <f>SUM(Tableau39443749654184[[#This Row],[QA]]-Tableau293438497542910[[#This Row],[QA]]-Tableau2934384975429214[[#This Row],[QA]]-Tableau19243649554073[[#This Row],[QA]])</f>
        <v>0</v>
      </c>
      <c r="AG41" s="51">
        <f>SUM(Tableau39443749654184[[#This Row],[Parties]]-Tableau293438497542910[[#This Row],[Parties]]-Tableau2934384975429214[[#This Row],[Parties]]-Tableau19243649554073[[#This Row],[Parties]])</f>
        <v>0</v>
      </c>
      <c r="AH41" s="52" t="e">
        <f t="shared" si="1"/>
        <v>#DIV/0!</v>
      </c>
      <c r="AI41" s="52"/>
      <c r="AJ41" s="50">
        <v>38</v>
      </c>
      <c r="AK41" s="36" t="s">
        <v>14</v>
      </c>
      <c r="AL41" s="134">
        <v>1805</v>
      </c>
      <c r="AM41" s="134">
        <v>12</v>
      </c>
      <c r="AN41" s="134">
        <v>150.41999999999999</v>
      </c>
    </row>
    <row r="42" spans="1:40" ht="15.75" customHeight="1" thickBot="1" x14ac:dyDescent="0.3">
      <c r="A42" s="38">
        <v>39</v>
      </c>
      <c r="B42" s="36" t="s">
        <v>56</v>
      </c>
      <c r="C42" s="55">
        <v>492</v>
      </c>
      <c r="D42" s="55">
        <v>3</v>
      </c>
      <c r="E42" s="55">
        <v>164</v>
      </c>
      <c r="G42" s="50">
        <v>39</v>
      </c>
      <c r="H42" s="36" t="s">
        <v>56</v>
      </c>
      <c r="I42" s="51">
        <f>SUM(Tableau39443749654184[[#This Row],[QA]]-Tableau19243649554073[[#This Row],[QA]])</f>
        <v>1324</v>
      </c>
      <c r="J42" s="51">
        <f>SUM(Tableau39443749654184[[#This Row],[Parties]]-Tableau19243649554073[[#This Row],[Parties]])</f>
        <v>9</v>
      </c>
      <c r="K42" s="52">
        <f t="shared" si="0"/>
        <v>147.11111111111111</v>
      </c>
      <c r="M42" s="50">
        <v>39</v>
      </c>
      <c r="N42" s="36"/>
      <c r="O42" s="51">
        <v>0</v>
      </c>
      <c r="P42" s="51">
        <v>0</v>
      </c>
      <c r="Q42" s="52" t="e">
        <v>#DIV/0!</v>
      </c>
      <c r="S42" s="50">
        <v>39</v>
      </c>
      <c r="T42" s="36"/>
      <c r="U42" s="53"/>
      <c r="V42" s="53"/>
      <c r="W42" s="54"/>
      <c r="Y42" s="50">
        <v>39</v>
      </c>
      <c r="Z42" s="36"/>
      <c r="AA42" s="51"/>
      <c r="AB42" s="51"/>
      <c r="AC42" s="52"/>
      <c r="AD42" s="50">
        <v>39</v>
      </c>
      <c r="AE42" s="36"/>
      <c r="AF42" s="51">
        <f>SUM(Tableau39443749654184[[#This Row],[QA]]-Tableau293438497542910[[#This Row],[QA]]-Tableau2934384975429214[[#This Row],[QA]]-Tableau19243649554073[[#This Row],[QA]])</f>
        <v>0</v>
      </c>
      <c r="AG42" s="51">
        <f>SUM(Tableau39443749654184[[#This Row],[Parties]]-Tableau293438497542910[[#This Row],[Parties]]-Tableau2934384975429214[[#This Row],[Parties]]-Tableau19243649554073[[#This Row],[Parties]])</f>
        <v>0</v>
      </c>
      <c r="AH42" s="52" t="e">
        <f t="shared" si="1"/>
        <v>#DIV/0!</v>
      </c>
      <c r="AI42" s="52"/>
      <c r="AJ42" s="50">
        <v>39</v>
      </c>
      <c r="AK42" s="36" t="s">
        <v>56</v>
      </c>
      <c r="AL42" s="134">
        <v>1816</v>
      </c>
      <c r="AM42" s="134">
        <v>12</v>
      </c>
      <c r="AN42" s="134">
        <v>151.33000000000001</v>
      </c>
    </row>
    <row r="43" spans="1:40" ht="15.75" customHeight="1" thickBot="1" x14ac:dyDescent="0.3">
      <c r="A43" s="38">
        <v>40</v>
      </c>
      <c r="B43" s="36" t="s">
        <v>41</v>
      </c>
      <c r="C43" s="55">
        <v>446</v>
      </c>
      <c r="D43" s="55">
        <v>3</v>
      </c>
      <c r="E43" s="55">
        <v>148.66999999999999</v>
      </c>
      <c r="G43" s="50">
        <v>40</v>
      </c>
      <c r="H43" s="36" t="s">
        <v>41</v>
      </c>
      <c r="I43" s="51">
        <f>SUM(Tableau39443749654184[[#This Row],[QA]]-Tableau19243649554073[[#This Row],[QA]])</f>
        <v>0</v>
      </c>
      <c r="J43" s="51">
        <f>SUM(Tableau39443749654184[[#This Row],[Parties]]-Tableau19243649554073[[#This Row],[Parties]])</f>
        <v>0</v>
      </c>
      <c r="K43" s="52" t="e">
        <f t="shared" si="0"/>
        <v>#DIV/0!</v>
      </c>
      <c r="M43" s="50">
        <v>40</v>
      </c>
      <c r="N43" s="36"/>
      <c r="O43" s="51">
        <v>0</v>
      </c>
      <c r="P43" s="51">
        <v>0</v>
      </c>
      <c r="Q43" s="52" t="e">
        <v>#DIV/0!</v>
      </c>
      <c r="S43" s="50">
        <v>40</v>
      </c>
      <c r="T43" s="36"/>
      <c r="U43" s="53"/>
      <c r="V43" s="53"/>
      <c r="W43" s="54"/>
      <c r="Y43" s="50">
        <v>40</v>
      </c>
      <c r="Z43" s="36"/>
      <c r="AA43" s="51"/>
      <c r="AB43" s="51"/>
      <c r="AC43" s="52"/>
      <c r="AD43" s="50">
        <v>40</v>
      </c>
      <c r="AE43" s="36"/>
      <c r="AF43" s="51">
        <f>SUM(Tableau39443749654184[[#This Row],[QA]]-Tableau293438497542910[[#This Row],[QA]]-Tableau2934384975429214[[#This Row],[QA]]-Tableau19243649554073[[#This Row],[QA]])</f>
        <v>0</v>
      </c>
      <c r="AG43" s="51">
        <f>SUM(Tableau39443749654184[[#This Row],[Parties]]-Tableau293438497542910[[#This Row],[Parties]]-Tableau2934384975429214[[#This Row],[Parties]]-Tableau19243649554073[[#This Row],[Parties]])</f>
        <v>0</v>
      </c>
      <c r="AH43" s="52" t="e">
        <f t="shared" si="1"/>
        <v>#DIV/0!</v>
      </c>
      <c r="AI43" s="52"/>
      <c r="AJ43" s="50">
        <v>40</v>
      </c>
      <c r="AK43" s="36" t="s">
        <v>41</v>
      </c>
      <c r="AL43" s="134">
        <v>446</v>
      </c>
      <c r="AM43" s="134">
        <v>3</v>
      </c>
      <c r="AN43" s="134">
        <v>148.66999999999999</v>
      </c>
    </row>
    <row r="44" spans="1:40" ht="15.75" customHeight="1" thickBot="1" x14ac:dyDescent="0.3">
      <c r="A44" s="38">
        <v>41</v>
      </c>
      <c r="B44" s="36" t="s">
        <v>34</v>
      </c>
      <c r="C44" s="55">
        <v>508</v>
      </c>
      <c r="D44" s="55">
        <v>3</v>
      </c>
      <c r="E44" s="55">
        <v>169.33</v>
      </c>
      <c r="G44" s="50">
        <v>41</v>
      </c>
      <c r="H44" s="36" t="s">
        <v>34</v>
      </c>
      <c r="I44" s="51">
        <f>SUM(Tableau39443749654184[[#This Row],[QA]]-Tableau19243649554073[[#This Row],[QA]])</f>
        <v>1474</v>
      </c>
      <c r="J44" s="51">
        <f>SUM(Tableau39443749654184[[#This Row],[Parties]]-Tableau19243649554073[[#This Row],[Parties]])</f>
        <v>9</v>
      </c>
      <c r="K44" s="52">
        <f t="shared" si="0"/>
        <v>163.77777777777777</v>
      </c>
      <c r="M44" s="50">
        <v>41</v>
      </c>
      <c r="N44" s="36"/>
      <c r="O44" s="51">
        <v>0</v>
      </c>
      <c r="P44" s="51">
        <v>0</v>
      </c>
      <c r="Q44" s="52" t="e">
        <v>#DIV/0!</v>
      </c>
      <c r="S44" s="50">
        <v>41</v>
      </c>
      <c r="T44" s="36"/>
      <c r="U44" s="53"/>
      <c r="V44" s="53"/>
      <c r="W44" s="54"/>
      <c r="Y44" s="50">
        <v>41</v>
      </c>
      <c r="Z44" s="36"/>
      <c r="AA44" s="51"/>
      <c r="AB44" s="51"/>
      <c r="AC44" s="52"/>
      <c r="AD44" s="50">
        <v>41</v>
      </c>
      <c r="AE44" s="36"/>
      <c r="AF44" s="51">
        <f>SUM(Tableau39443749654184[[#This Row],[QA]]-Tableau293438497542910[[#This Row],[QA]]-Tableau2934384975429214[[#This Row],[QA]]-Tableau19243649554073[[#This Row],[QA]])</f>
        <v>0</v>
      </c>
      <c r="AG44" s="51">
        <f>SUM(Tableau39443749654184[[#This Row],[Parties]]-Tableau293438497542910[[#This Row],[Parties]]-Tableau2934384975429214[[#This Row],[Parties]]-Tableau19243649554073[[#This Row],[Parties]])</f>
        <v>0</v>
      </c>
      <c r="AH44" s="52" t="e">
        <f t="shared" si="1"/>
        <v>#DIV/0!</v>
      </c>
      <c r="AI44" s="52"/>
      <c r="AJ44" s="50">
        <v>41</v>
      </c>
      <c r="AK44" s="36" t="s">
        <v>34</v>
      </c>
      <c r="AL44" s="134">
        <v>1982</v>
      </c>
      <c r="AM44" s="134">
        <v>12</v>
      </c>
      <c r="AN44" s="134">
        <v>165.17</v>
      </c>
    </row>
    <row r="45" spans="1:40" ht="16.149999999999999" customHeight="1" thickBot="1" x14ac:dyDescent="0.3">
      <c r="A45" s="38">
        <v>42</v>
      </c>
      <c r="B45" s="36" t="s">
        <v>15</v>
      </c>
      <c r="C45" s="55">
        <v>1688</v>
      </c>
      <c r="D45" s="55">
        <v>9</v>
      </c>
      <c r="E45" s="55">
        <v>187.56</v>
      </c>
      <c r="G45" s="50">
        <v>42</v>
      </c>
      <c r="H45" s="36" t="s">
        <v>15</v>
      </c>
      <c r="I45" s="51">
        <f>SUM(Tableau39443749654184[[#This Row],[QA]]-Tableau19243649554073[[#This Row],[QA]])</f>
        <v>1811</v>
      </c>
      <c r="J45" s="51">
        <f>SUM(Tableau39443749654184[[#This Row],[Parties]]-Tableau19243649554073[[#This Row],[Parties]])</f>
        <v>9</v>
      </c>
      <c r="K45" s="52">
        <f t="shared" si="0"/>
        <v>201.22222222222223</v>
      </c>
      <c r="M45" s="50">
        <v>42</v>
      </c>
      <c r="N45" s="36"/>
      <c r="O45" s="51">
        <v>0</v>
      </c>
      <c r="P45" s="51">
        <v>0</v>
      </c>
      <c r="Q45" s="52" t="e">
        <v>#DIV/0!</v>
      </c>
      <c r="S45" s="50">
        <v>42</v>
      </c>
      <c r="T45" s="36"/>
      <c r="U45" s="53"/>
      <c r="V45" s="53"/>
      <c r="W45" s="54"/>
      <c r="Y45" s="50">
        <v>42</v>
      </c>
      <c r="Z45" s="36"/>
      <c r="AA45" s="51"/>
      <c r="AB45" s="51"/>
      <c r="AC45" s="52"/>
      <c r="AD45" s="50">
        <v>42</v>
      </c>
      <c r="AE45" s="36"/>
      <c r="AF45" s="51">
        <f>SUM(Tableau39443749654184[[#This Row],[QA]]-Tableau293438497542910[[#This Row],[QA]]-Tableau2934384975429214[[#This Row],[QA]]-Tableau19243649554073[[#This Row],[QA]])</f>
        <v>0</v>
      </c>
      <c r="AG45" s="51">
        <f>SUM(Tableau39443749654184[[#This Row],[Parties]]-Tableau293438497542910[[#This Row],[Parties]]-Tableau2934384975429214[[#This Row],[Parties]]-Tableau19243649554073[[#This Row],[Parties]])</f>
        <v>0</v>
      </c>
      <c r="AH45" s="52" t="e">
        <f t="shared" si="1"/>
        <v>#DIV/0!</v>
      </c>
      <c r="AI45" s="52"/>
      <c r="AJ45" s="50">
        <v>42</v>
      </c>
      <c r="AK45" s="36" t="s">
        <v>15</v>
      </c>
      <c r="AL45" s="134">
        <v>3499</v>
      </c>
      <c r="AM45" s="134">
        <v>18</v>
      </c>
      <c r="AN45" s="134">
        <v>194.39</v>
      </c>
    </row>
    <row r="46" spans="1:40" ht="16.149999999999999" customHeight="1" thickBot="1" x14ac:dyDescent="0.3">
      <c r="A46" s="38">
        <v>43</v>
      </c>
      <c r="B46" s="36" t="s">
        <v>33</v>
      </c>
      <c r="C46" s="55">
        <v>1398</v>
      </c>
      <c r="D46" s="55">
        <v>9</v>
      </c>
      <c r="E46" s="55">
        <v>155.33000000000001</v>
      </c>
      <c r="G46" s="50">
        <v>43</v>
      </c>
      <c r="H46" s="36" t="s">
        <v>33</v>
      </c>
      <c r="I46" s="51">
        <f>SUM(Tableau39443749654184[[#This Row],[QA]]-Tableau19243649554073[[#This Row],[QA]])</f>
        <v>1797</v>
      </c>
      <c r="J46" s="51">
        <f>SUM(Tableau39443749654184[[#This Row],[Parties]]-Tableau19243649554073[[#This Row],[Parties]])</f>
        <v>12</v>
      </c>
      <c r="K46" s="52">
        <f t="shared" si="0"/>
        <v>149.75</v>
      </c>
      <c r="M46" s="50">
        <v>43</v>
      </c>
      <c r="N46" s="36"/>
      <c r="O46" s="51">
        <v>0</v>
      </c>
      <c r="P46" s="51">
        <v>0</v>
      </c>
      <c r="Q46" s="52" t="e">
        <v>#DIV/0!</v>
      </c>
      <c r="S46" s="50">
        <v>43</v>
      </c>
      <c r="T46" s="36"/>
      <c r="U46" s="53"/>
      <c r="V46" s="53"/>
      <c r="W46" s="54"/>
      <c r="Y46" s="50">
        <v>43</v>
      </c>
      <c r="Z46" s="36"/>
      <c r="AA46" s="51"/>
      <c r="AB46" s="51"/>
      <c r="AC46" s="52"/>
      <c r="AD46" s="50">
        <v>43</v>
      </c>
      <c r="AE46" s="36"/>
      <c r="AF46" s="51">
        <f>SUM(Tableau39443749654184[[#This Row],[QA]]-Tableau293438497542910[[#This Row],[QA]]-Tableau2934384975429214[[#This Row],[QA]]-Tableau19243649554073[[#This Row],[QA]])</f>
        <v>0</v>
      </c>
      <c r="AG46" s="51">
        <f>SUM(Tableau39443749654184[[#This Row],[Parties]]-Tableau293438497542910[[#This Row],[Parties]]-Tableau2934384975429214[[#This Row],[Parties]]-Tableau19243649554073[[#This Row],[Parties]])</f>
        <v>0</v>
      </c>
      <c r="AH46" s="52" t="e">
        <f t="shared" si="1"/>
        <v>#DIV/0!</v>
      </c>
      <c r="AI46" s="52"/>
      <c r="AJ46" s="50">
        <v>43</v>
      </c>
      <c r="AK46" s="36" t="s">
        <v>33</v>
      </c>
      <c r="AL46" s="134">
        <v>3195</v>
      </c>
      <c r="AM46" s="134">
        <v>21</v>
      </c>
      <c r="AN46" s="134">
        <v>152.13999999999999</v>
      </c>
    </row>
    <row r="47" spans="1:40" ht="16.149999999999999" customHeight="1" thickBot="1" x14ac:dyDescent="0.3">
      <c r="A47" s="38">
        <v>44</v>
      </c>
      <c r="B47" s="36" t="s">
        <v>16</v>
      </c>
      <c r="C47" s="55">
        <v>989</v>
      </c>
      <c r="D47" s="55">
        <v>6</v>
      </c>
      <c r="E47" s="55">
        <v>164.83</v>
      </c>
      <c r="F47" s="56"/>
      <c r="G47" s="50">
        <v>44</v>
      </c>
      <c r="H47" s="36" t="s">
        <v>16</v>
      </c>
      <c r="I47" s="51">
        <f>SUM(Tableau39443749654184[[#This Row],[QA]]-Tableau19243649554073[[#This Row],[QA]])</f>
        <v>1163</v>
      </c>
      <c r="J47" s="51">
        <f>SUM(Tableau39443749654184[[#This Row],[Parties]]-Tableau19243649554073[[#This Row],[Parties]])</f>
        <v>6</v>
      </c>
      <c r="K47" s="52">
        <f t="shared" si="0"/>
        <v>193.83333333333334</v>
      </c>
      <c r="L47" s="56"/>
      <c r="M47" s="50">
        <v>44</v>
      </c>
      <c r="N47" s="36"/>
      <c r="O47" s="51">
        <v>0</v>
      </c>
      <c r="P47" s="51">
        <v>0</v>
      </c>
      <c r="Q47" s="52" t="e">
        <v>#DIV/0!</v>
      </c>
      <c r="R47" s="56"/>
      <c r="S47" s="50">
        <v>44</v>
      </c>
      <c r="T47" s="36"/>
      <c r="U47" s="53"/>
      <c r="V47" s="53"/>
      <c r="W47" s="54"/>
      <c r="X47" s="56"/>
      <c r="Y47" s="50">
        <v>44</v>
      </c>
      <c r="Z47" s="36"/>
      <c r="AA47" s="51"/>
      <c r="AB47" s="51"/>
      <c r="AC47" s="52"/>
      <c r="AD47" s="50">
        <v>44</v>
      </c>
      <c r="AE47" s="36"/>
      <c r="AF47" s="51">
        <f>SUM(Tableau39443749654184[[#This Row],[QA]]-Tableau293438497542910[[#This Row],[QA]]-Tableau2934384975429214[[#This Row],[QA]]-Tableau19243649554073[[#This Row],[QA]])</f>
        <v>0</v>
      </c>
      <c r="AG47" s="51">
        <f>SUM(Tableau39443749654184[[#This Row],[Parties]]-Tableau293438497542910[[#This Row],[Parties]]-Tableau2934384975429214[[#This Row],[Parties]]-Tableau19243649554073[[#This Row],[Parties]])</f>
        <v>0</v>
      </c>
      <c r="AH47" s="52" t="e">
        <f t="shared" si="1"/>
        <v>#DIV/0!</v>
      </c>
      <c r="AI47" s="52"/>
      <c r="AJ47" s="50">
        <v>44</v>
      </c>
      <c r="AK47" s="36" t="s">
        <v>16</v>
      </c>
      <c r="AL47" s="134">
        <v>2152</v>
      </c>
      <c r="AM47" s="134">
        <v>12</v>
      </c>
      <c r="AN47" s="134">
        <v>179.33</v>
      </c>
    </row>
    <row r="48" spans="1:40" ht="16.149999999999999" customHeight="1" thickBot="1" x14ac:dyDescent="0.3">
      <c r="A48" s="38">
        <v>45</v>
      </c>
      <c r="B48" s="36" t="s">
        <v>49</v>
      </c>
      <c r="C48" s="55">
        <v>616</v>
      </c>
      <c r="D48" s="55">
        <v>3</v>
      </c>
      <c r="E48" s="55">
        <v>205.33</v>
      </c>
      <c r="G48" s="50">
        <v>45</v>
      </c>
      <c r="H48" s="36" t="s">
        <v>49</v>
      </c>
      <c r="I48" s="51">
        <f>SUM(Tableau39443749654184[[#This Row],[QA]]-Tableau19243649554073[[#This Row],[QA]])</f>
        <v>1210</v>
      </c>
      <c r="J48" s="51">
        <f>SUM(Tableau39443749654184[[#This Row],[Parties]]-Tableau19243649554073[[#This Row],[Parties]])</f>
        <v>6</v>
      </c>
      <c r="K48" s="52">
        <f t="shared" si="0"/>
        <v>201.66666666666666</v>
      </c>
      <c r="M48" s="50">
        <v>45</v>
      </c>
      <c r="N48" s="36"/>
      <c r="O48" s="51">
        <v>0</v>
      </c>
      <c r="P48" s="51">
        <v>0</v>
      </c>
      <c r="Q48" s="52" t="e">
        <v>#DIV/0!</v>
      </c>
      <c r="S48" s="50">
        <v>45</v>
      </c>
      <c r="T48" s="36"/>
      <c r="U48" s="53"/>
      <c r="V48" s="53"/>
      <c r="W48" s="54"/>
      <c r="Y48" s="50">
        <v>45</v>
      </c>
      <c r="Z48" s="36"/>
      <c r="AA48" s="51"/>
      <c r="AB48" s="51"/>
      <c r="AC48" s="52"/>
      <c r="AD48" s="50">
        <v>45</v>
      </c>
      <c r="AE48" s="36"/>
      <c r="AF48" s="51">
        <f>SUM(Tableau39443749654184[[#This Row],[QA]]-Tableau293438497542910[[#This Row],[QA]]-Tableau2934384975429214[[#This Row],[QA]]-Tableau19243649554073[[#This Row],[QA]])</f>
        <v>0</v>
      </c>
      <c r="AG48" s="51">
        <f>SUM(Tableau39443749654184[[#This Row],[Parties]]-Tableau293438497542910[[#This Row],[Parties]]-Tableau2934384975429214[[#This Row],[Parties]]-Tableau19243649554073[[#This Row],[Parties]])</f>
        <v>0</v>
      </c>
      <c r="AH48" s="52" t="e">
        <f t="shared" si="1"/>
        <v>#DIV/0!</v>
      </c>
      <c r="AI48" s="52"/>
      <c r="AJ48" s="50">
        <v>45</v>
      </c>
      <c r="AK48" s="36" t="s">
        <v>49</v>
      </c>
      <c r="AL48" s="134">
        <v>1826</v>
      </c>
      <c r="AM48" s="134">
        <v>9</v>
      </c>
      <c r="AN48" s="134">
        <v>202.89</v>
      </c>
    </row>
    <row r="49" spans="1:40" ht="16.149999999999999" customHeight="1" thickBot="1" x14ac:dyDescent="0.3">
      <c r="A49" s="38">
        <v>46</v>
      </c>
      <c r="B49" s="36" t="s">
        <v>67</v>
      </c>
      <c r="C49" s="57">
        <v>0</v>
      </c>
      <c r="D49" s="57">
        <v>0</v>
      </c>
      <c r="E49" s="58">
        <v>0</v>
      </c>
      <c r="G49" s="50">
        <v>46</v>
      </c>
      <c r="H49" s="36" t="s">
        <v>67</v>
      </c>
      <c r="I49" s="51">
        <f>SUM(Tableau39443749654184[[#This Row],[QA]]-Tableau19243649554073[[#This Row],[QA]])</f>
        <v>1252</v>
      </c>
      <c r="J49" s="51">
        <f>SUM(Tableau39443749654184[[#This Row],[Parties]]-Tableau19243649554073[[#This Row],[Parties]])</f>
        <v>9</v>
      </c>
      <c r="K49" s="52">
        <f t="shared" si="0"/>
        <v>139.11111111111111</v>
      </c>
      <c r="M49" s="50">
        <v>46</v>
      </c>
      <c r="N49" s="36"/>
      <c r="O49" s="51">
        <v>0</v>
      </c>
      <c r="P49" s="51">
        <v>0</v>
      </c>
      <c r="Q49" s="52" t="e">
        <v>#DIV/0!</v>
      </c>
      <c r="S49" s="50">
        <v>46</v>
      </c>
      <c r="T49" s="36"/>
      <c r="U49" s="53"/>
      <c r="V49" s="53"/>
      <c r="W49" s="54"/>
      <c r="Y49" s="50">
        <v>46</v>
      </c>
      <c r="Z49" s="36"/>
      <c r="AA49" s="51"/>
      <c r="AB49" s="51"/>
      <c r="AC49" s="52"/>
      <c r="AD49" s="50">
        <v>46</v>
      </c>
      <c r="AE49" s="36"/>
      <c r="AF49" s="51">
        <f>SUM(Tableau39443749654184[[#This Row],[QA]]-Tableau293438497542910[[#This Row],[QA]]-Tableau2934384975429214[[#This Row],[QA]]-Tableau19243649554073[[#This Row],[QA]])</f>
        <v>0</v>
      </c>
      <c r="AG49" s="51">
        <f>SUM(Tableau39443749654184[[#This Row],[Parties]]-Tableau293438497542910[[#This Row],[Parties]]-Tableau2934384975429214[[#This Row],[Parties]]-Tableau19243649554073[[#This Row],[Parties]])</f>
        <v>0</v>
      </c>
      <c r="AH49" s="52" t="e">
        <f t="shared" si="1"/>
        <v>#DIV/0!</v>
      </c>
      <c r="AI49" s="52"/>
      <c r="AJ49" s="50">
        <v>46</v>
      </c>
      <c r="AK49" s="36" t="s">
        <v>67</v>
      </c>
      <c r="AL49" s="134">
        <v>1252</v>
      </c>
      <c r="AM49" s="134">
        <v>9</v>
      </c>
      <c r="AN49" s="134">
        <v>139.11000000000001</v>
      </c>
    </row>
    <row r="50" spans="1:40" ht="16.149999999999999" customHeight="1" thickBot="1" x14ac:dyDescent="0.3">
      <c r="A50" s="38">
        <v>47</v>
      </c>
      <c r="B50" s="36" t="s">
        <v>59</v>
      </c>
      <c r="C50" s="55">
        <v>1007</v>
      </c>
      <c r="D50" s="55">
        <v>6</v>
      </c>
      <c r="E50" s="55">
        <v>167.83</v>
      </c>
      <c r="G50" s="50">
        <v>47</v>
      </c>
      <c r="H50" s="36" t="s">
        <v>59</v>
      </c>
      <c r="I50" s="51">
        <f>SUM(Tableau39443749654184[[#This Row],[QA]]-Tableau19243649554073[[#This Row],[QA]])</f>
        <v>501</v>
      </c>
      <c r="J50" s="51">
        <f>SUM(Tableau39443749654184[[#This Row],[Parties]]-Tableau19243649554073[[#This Row],[Parties]])</f>
        <v>3</v>
      </c>
      <c r="K50" s="52">
        <f t="shared" si="0"/>
        <v>167</v>
      </c>
      <c r="M50" s="50">
        <v>47</v>
      </c>
      <c r="N50" s="36"/>
      <c r="O50" s="51">
        <v>0</v>
      </c>
      <c r="P50" s="51">
        <v>0</v>
      </c>
      <c r="Q50" s="52" t="e">
        <v>#DIV/0!</v>
      </c>
      <c r="S50" s="50">
        <v>47</v>
      </c>
      <c r="T50" s="36"/>
      <c r="U50" s="53"/>
      <c r="V50" s="53"/>
      <c r="W50" s="54"/>
      <c r="Y50" s="50">
        <v>47</v>
      </c>
      <c r="Z50" s="36"/>
      <c r="AA50" s="51"/>
      <c r="AB50" s="51"/>
      <c r="AC50" s="52"/>
      <c r="AD50" s="50">
        <v>47</v>
      </c>
      <c r="AE50" s="36"/>
      <c r="AF50" s="51">
        <f>SUM(Tableau39443749654184[[#This Row],[QA]]-Tableau293438497542910[[#This Row],[QA]]-Tableau2934384975429214[[#This Row],[QA]]-Tableau19243649554073[[#This Row],[QA]])</f>
        <v>0</v>
      </c>
      <c r="AG50" s="51">
        <f>SUM(Tableau39443749654184[[#This Row],[Parties]]-Tableau293438497542910[[#This Row],[Parties]]-Tableau2934384975429214[[#This Row],[Parties]]-Tableau19243649554073[[#This Row],[Parties]])</f>
        <v>0</v>
      </c>
      <c r="AH50" s="52" t="e">
        <f t="shared" si="1"/>
        <v>#DIV/0!</v>
      </c>
      <c r="AI50" s="52"/>
      <c r="AJ50" s="50">
        <v>47</v>
      </c>
      <c r="AK50" s="36" t="s">
        <v>59</v>
      </c>
      <c r="AL50" s="134">
        <v>1508</v>
      </c>
      <c r="AM50" s="134">
        <v>9</v>
      </c>
      <c r="AN50" s="134">
        <v>167.56</v>
      </c>
    </row>
    <row r="51" spans="1:40" ht="16.149999999999999" customHeight="1" thickBot="1" x14ac:dyDescent="0.3">
      <c r="A51" s="38">
        <v>48</v>
      </c>
      <c r="B51" s="36" t="s">
        <v>20</v>
      </c>
      <c r="C51" s="55">
        <v>1480</v>
      </c>
      <c r="D51" s="55">
        <v>9</v>
      </c>
      <c r="E51" s="55">
        <v>164.44</v>
      </c>
      <c r="G51" s="50">
        <v>48</v>
      </c>
      <c r="H51" s="36" t="s">
        <v>20</v>
      </c>
      <c r="I51" s="51">
        <f>SUM(Tableau39443749654184[[#This Row],[QA]]-Tableau19243649554073[[#This Row],[QA]])</f>
        <v>493</v>
      </c>
      <c r="J51" s="51">
        <f>SUM(Tableau39443749654184[[#This Row],[Parties]]-Tableau19243649554073[[#This Row],[Parties]])</f>
        <v>3</v>
      </c>
      <c r="K51" s="52">
        <f t="shared" si="0"/>
        <v>164.33333333333334</v>
      </c>
      <c r="M51" s="50">
        <v>48</v>
      </c>
      <c r="N51" s="36"/>
      <c r="O51" s="51">
        <v>0</v>
      </c>
      <c r="P51" s="51">
        <v>0</v>
      </c>
      <c r="Q51" s="52" t="e">
        <v>#DIV/0!</v>
      </c>
      <c r="S51" s="50">
        <v>48</v>
      </c>
      <c r="T51" s="36"/>
      <c r="U51" s="53"/>
      <c r="V51" s="53"/>
      <c r="W51" s="54"/>
      <c r="Y51" s="50">
        <v>48</v>
      </c>
      <c r="Z51" s="36"/>
      <c r="AA51" s="51"/>
      <c r="AB51" s="51"/>
      <c r="AC51" s="52"/>
      <c r="AD51" s="50">
        <v>48</v>
      </c>
      <c r="AE51" s="36"/>
      <c r="AF51" s="51">
        <f>SUM(Tableau39443749654184[[#This Row],[QA]]-Tableau293438497542910[[#This Row],[QA]]-Tableau2934384975429214[[#This Row],[QA]]-Tableau19243649554073[[#This Row],[QA]])</f>
        <v>0</v>
      </c>
      <c r="AG51" s="51">
        <f>SUM(Tableau39443749654184[[#This Row],[Parties]]-Tableau293438497542910[[#This Row],[Parties]]-Tableau2934384975429214[[#This Row],[Parties]]-Tableau19243649554073[[#This Row],[Parties]])</f>
        <v>0</v>
      </c>
      <c r="AH51" s="52" t="e">
        <f t="shared" si="1"/>
        <v>#DIV/0!</v>
      </c>
      <c r="AI51" s="52"/>
      <c r="AJ51" s="50">
        <v>48</v>
      </c>
      <c r="AK51" s="36" t="s">
        <v>20</v>
      </c>
      <c r="AL51" s="134">
        <v>1973</v>
      </c>
      <c r="AM51" s="134">
        <v>12</v>
      </c>
      <c r="AN51" s="134">
        <v>164.42</v>
      </c>
    </row>
    <row r="52" spans="1:40" ht="16.149999999999999" customHeight="1" thickBot="1" x14ac:dyDescent="0.3">
      <c r="A52" s="38">
        <v>49</v>
      </c>
      <c r="B52" s="36" t="s">
        <v>63</v>
      </c>
      <c r="C52" s="55">
        <v>527</v>
      </c>
      <c r="D52" s="55">
        <v>3</v>
      </c>
      <c r="E52" s="55">
        <v>175.67</v>
      </c>
      <c r="G52" s="50">
        <v>49</v>
      </c>
      <c r="H52" s="36" t="s">
        <v>63</v>
      </c>
      <c r="I52" s="51">
        <f>SUM(Tableau39443749654184[[#This Row],[QA]]-Tableau19243649554073[[#This Row],[QA]])</f>
        <v>0</v>
      </c>
      <c r="J52" s="51">
        <f>SUM(Tableau39443749654184[[#This Row],[Parties]]-Tableau19243649554073[[#This Row],[Parties]])</f>
        <v>0</v>
      </c>
      <c r="K52" s="52" t="e">
        <f t="shared" si="0"/>
        <v>#DIV/0!</v>
      </c>
      <c r="M52" s="50">
        <v>49</v>
      </c>
      <c r="N52" s="36"/>
      <c r="O52" s="51">
        <v>0</v>
      </c>
      <c r="P52" s="51">
        <v>0</v>
      </c>
      <c r="Q52" s="52" t="e">
        <v>#DIV/0!</v>
      </c>
      <c r="S52" s="50">
        <v>49</v>
      </c>
      <c r="T52" s="36"/>
      <c r="U52" s="53"/>
      <c r="V52" s="53"/>
      <c r="W52" s="54"/>
      <c r="Y52" s="50">
        <v>49</v>
      </c>
      <c r="Z52" s="36"/>
      <c r="AA52" s="51"/>
      <c r="AB52" s="51"/>
      <c r="AC52" s="52"/>
      <c r="AD52" s="50">
        <v>49</v>
      </c>
      <c r="AE52" s="36"/>
      <c r="AF52" s="51">
        <f>SUM(Tableau39443749654184[[#This Row],[QA]]-Tableau293438497542910[[#This Row],[QA]]-Tableau2934384975429214[[#This Row],[QA]]-Tableau19243649554073[[#This Row],[QA]])</f>
        <v>0</v>
      </c>
      <c r="AG52" s="51">
        <f>SUM(Tableau39443749654184[[#This Row],[Parties]]-Tableau293438497542910[[#This Row],[Parties]]-Tableau2934384975429214[[#This Row],[Parties]]-Tableau19243649554073[[#This Row],[Parties]])</f>
        <v>0</v>
      </c>
      <c r="AH52" s="52" t="e">
        <f t="shared" si="1"/>
        <v>#DIV/0!</v>
      </c>
      <c r="AI52" s="52"/>
      <c r="AJ52" s="50">
        <v>49</v>
      </c>
      <c r="AK52" s="36" t="s">
        <v>63</v>
      </c>
      <c r="AL52" s="134">
        <v>527</v>
      </c>
      <c r="AM52" s="134">
        <v>3</v>
      </c>
      <c r="AN52" s="134">
        <v>175.67</v>
      </c>
    </row>
    <row r="53" spans="1:40" s="56" customFormat="1" ht="16.149999999999999" customHeight="1" thickBot="1" x14ac:dyDescent="0.3">
      <c r="A53" s="38">
        <v>50</v>
      </c>
      <c r="B53" s="36" t="s">
        <v>17</v>
      </c>
      <c r="C53" s="55">
        <v>1389</v>
      </c>
      <c r="D53" s="55">
        <v>9</v>
      </c>
      <c r="E53" s="55">
        <v>154.33000000000001</v>
      </c>
      <c r="G53" s="50">
        <v>50</v>
      </c>
      <c r="H53" s="36" t="s">
        <v>17</v>
      </c>
      <c r="I53" s="51">
        <f>SUM(Tableau39443749654184[[#This Row],[QA]]-Tableau19243649554073[[#This Row],[QA]])</f>
        <v>0</v>
      </c>
      <c r="J53" s="51">
        <f>SUM(Tableau39443749654184[[#This Row],[Parties]]-Tableau19243649554073[[#This Row],[Parties]])</f>
        <v>0</v>
      </c>
      <c r="K53" s="52" t="e">
        <f t="shared" si="0"/>
        <v>#DIV/0!</v>
      </c>
      <c r="M53" s="50">
        <v>50</v>
      </c>
      <c r="N53" s="36"/>
      <c r="O53" s="51">
        <v>0</v>
      </c>
      <c r="P53" s="51">
        <v>0</v>
      </c>
      <c r="Q53" s="52" t="e">
        <v>#DIV/0!</v>
      </c>
      <c r="S53" s="50">
        <v>50</v>
      </c>
      <c r="T53" s="36"/>
      <c r="U53" s="53"/>
      <c r="V53" s="53"/>
      <c r="W53" s="54"/>
      <c r="Y53" s="50">
        <v>50</v>
      </c>
      <c r="Z53" s="36"/>
      <c r="AA53" s="51"/>
      <c r="AB53" s="51"/>
      <c r="AC53" s="52"/>
      <c r="AD53" s="50">
        <v>50</v>
      </c>
      <c r="AE53" s="36"/>
      <c r="AF53" s="51">
        <f>SUM(Tableau39443749654184[[#This Row],[QA]]-Tableau293438497542910[[#This Row],[QA]]-Tableau2934384975429214[[#This Row],[QA]]-Tableau19243649554073[[#This Row],[QA]])</f>
        <v>0</v>
      </c>
      <c r="AG53" s="51">
        <f>SUM(Tableau39443749654184[[#This Row],[Parties]]-Tableau293438497542910[[#This Row],[Parties]]-Tableau2934384975429214[[#This Row],[Parties]]-Tableau19243649554073[[#This Row],[Parties]])</f>
        <v>0</v>
      </c>
      <c r="AH53" s="52" t="e">
        <f t="shared" si="1"/>
        <v>#DIV/0!</v>
      </c>
      <c r="AI53" s="52"/>
      <c r="AJ53" s="50">
        <v>50</v>
      </c>
      <c r="AK53" s="36" t="s">
        <v>17</v>
      </c>
      <c r="AL53" s="134">
        <v>1389</v>
      </c>
      <c r="AM53" s="134">
        <v>9</v>
      </c>
      <c r="AN53" s="134">
        <v>154.33000000000001</v>
      </c>
    </row>
    <row r="54" spans="1:40" ht="16.149999999999999" customHeight="1" thickBot="1" x14ac:dyDescent="0.3">
      <c r="A54" s="38">
        <v>51</v>
      </c>
      <c r="B54" s="36" t="s">
        <v>76</v>
      </c>
      <c r="C54" s="137">
        <v>0</v>
      </c>
      <c r="D54" s="137">
        <v>0</v>
      </c>
      <c r="E54" s="138">
        <v>0</v>
      </c>
      <c r="G54" s="50">
        <v>51</v>
      </c>
      <c r="H54" s="36" t="s">
        <v>76</v>
      </c>
      <c r="I54" s="135">
        <f>SUM(Tableau39443749654184[[#This Row],[QA]]-Tableau19243649554073[[#This Row],[QA]])</f>
        <v>415</v>
      </c>
      <c r="J54" s="135">
        <f>SUM(Tableau39443749654184[[#This Row],[Parties]]-Tableau19243649554073[[#This Row],[Parties]])</f>
        <v>3</v>
      </c>
      <c r="K54" s="136">
        <f>SUM(I54/J54)</f>
        <v>138.33333333333334</v>
      </c>
      <c r="M54" s="50">
        <v>51</v>
      </c>
      <c r="N54" s="36"/>
      <c r="O54" s="51">
        <v>0</v>
      </c>
      <c r="P54" s="51">
        <v>0</v>
      </c>
      <c r="Q54" s="52" t="e">
        <v>#DIV/0!</v>
      </c>
      <c r="S54" s="50">
        <v>51</v>
      </c>
      <c r="T54" s="36"/>
      <c r="U54" s="53"/>
      <c r="V54" s="53"/>
      <c r="W54" s="54"/>
      <c r="Y54" s="50">
        <v>51</v>
      </c>
      <c r="Z54" s="36"/>
      <c r="AA54" s="51"/>
      <c r="AB54" s="51"/>
      <c r="AC54" s="52"/>
      <c r="AD54" s="50">
        <v>51</v>
      </c>
      <c r="AE54" s="36"/>
      <c r="AF54" s="51">
        <f>SUM(Tableau39443749654184[[#This Row],[QA]]-Tableau293438497542910[[#This Row],[QA]]-Tableau2934384975429214[[#This Row],[QA]]-Tableau19243649554073[[#This Row],[QA]])</f>
        <v>0</v>
      </c>
      <c r="AG54" s="51">
        <f>SUM(Tableau39443749654184[[#This Row],[Parties]]-Tableau293438497542910[[#This Row],[Parties]]-Tableau2934384975429214[[#This Row],[Parties]]-Tableau19243649554073[[#This Row],[Parties]])</f>
        <v>0</v>
      </c>
      <c r="AH54" s="52" t="e">
        <f t="shared" si="1"/>
        <v>#DIV/0!</v>
      </c>
      <c r="AI54" s="52"/>
      <c r="AJ54" s="50">
        <v>51</v>
      </c>
      <c r="AK54" s="36" t="s">
        <v>76</v>
      </c>
      <c r="AL54" s="134">
        <v>415</v>
      </c>
      <c r="AM54" s="134">
        <v>3</v>
      </c>
      <c r="AN54" s="134">
        <v>138.33000000000001</v>
      </c>
    </row>
    <row r="55" spans="1:40" ht="16.149999999999999" customHeight="1" thickBot="1" x14ac:dyDescent="0.3">
      <c r="A55" s="38">
        <v>52</v>
      </c>
      <c r="B55" s="36" t="s">
        <v>51</v>
      </c>
      <c r="C55" s="55">
        <v>1128</v>
      </c>
      <c r="D55" s="55">
        <v>6</v>
      </c>
      <c r="E55" s="55">
        <v>188</v>
      </c>
      <c r="G55" s="50">
        <v>52</v>
      </c>
      <c r="H55" s="36" t="s">
        <v>51</v>
      </c>
      <c r="I55" s="51">
        <f>SUM(Tableau39443749654184[[#This Row],[QA]]-Tableau19243649554073[[#This Row],[QA]])</f>
        <v>2174</v>
      </c>
      <c r="J55" s="51">
        <f>SUM(Tableau39443749654184[[#This Row],[Parties]]-Tableau19243649554073[[#This Row],[Parties]])</f>
        <v>12</v>
      </c>
      <c r="K55" s="52">
        <f t="shared" si="0"/>
        <v>181.16666666666666</v>
      </c>
      <c r="M55" s="50">
        <v>52</v>
      </c>
      <c r="N55" s="36"/>
      <c r="O55" s="51">
        <v>0</v>
      </c>
      <c r="P55" s="51">
        <v>0</v>
      </c>
      <c r="Q55" s="52" t="e">
        <v>#DIV/0!</v>
      </c>
      <c r="S55" s="50">
        <v>52</v>
      </c>
      <c r="T55" s="36"/>
      <c r="U55" s="53"/>
      <c r="V55" s="53"/>
      <c r="W55" s="54"/>
      <c r="Y55" s="50">
        <v>52</v>
      </c>
      <c r="Z55" s="36"/>
      <c r="AA55" s="51"/>
      <c r="AB55" s="51"/>
      <c r="AC55" s="52"/>
      <c r="AD55" s="50">
        <v>52</v>
      </c>
      <c r="AE55" s="36"/>
      <c r="AF55" s="51">
        <f>SUM(Tableau39443749654184[[#This Row],[QA]]-Tableau293438497542910[[#This Row],[QA]]-Tableau2934384975429214[[#This Row],[QA]]-Tableau19243649554073[[#This Row],[QA]])</f>
        <v>0</v>
      </c>
      <c r="AG55" s="51">
        <f>SUM(Tableau39443749654184[[#This Row],[Parties]]-Tableau293438497542910[[#This Row],[Parties]]-Tableau2934384975429214[[#This Row],[Parties]]-Tableau19243649554073[[#This Row],[Parties]])</f>
        <v>0</v>
      </c>
      <c r="AH55" s="52" t="e">
        <f t="shared" si="1"/>
        <v>#DIV/0!</v>
      </c>
      <c r="AI55" s="52"/>
      <c r="AJ55" s="50">
        <v>52</v>
      </c>
      <c r="AK55" s="36" t="s">
        <v>51</v>
      </c>
      <c r="AL55" s="134">
        <v>3302</v>
      </c>
      <c r="AM55" s="134">
        <v>18</v>
      </c>
      <c r="AN55" s="134">
        <v>183.44</v>
      </c>
    </row>
    <row r="56" spans="1:40" ht="16.149999999999999" customHeight="1" thickBot="1" x14ac:dyDescent="0.3">
      <c r="A56" s="38">
        <v>53</v>
      </c>
      <c r="B56" s="86"/>
      <c r="C56" s="85"/>
      <c r="D56" s="85"/>
      <c r="E56" s="85"/>
      <c r="G56" s="50">
        <v>53</v>
      </c>
      <c r="H56" s="36"/>
      <c r="I56" s="51">
        <f>SUM(Tableau39443749654184[[#This Row],[QA]]-Tableau19243649554073[[#This Row],[QA]])</f>
        <v>0</v>
      </c>
      <c r="J56" s="51">
        <f>SUM(Tableau39443749654184[[#This Row],[Parties]]-Tableau19243649554073[[#This Row],[Parties]])</f>
        <v>0</v>
      </c>
      <c r="K56" s="52" t="e">
        <f t="shared" si="0"/>
        <v>#DIV/0!</v>
      </c>
      <c r="M56" s="50">
        <v>53</v>
      </c>
      <c r="N56" s="36"/>
      <c r="O56" s="51">
        <v>0</v>
      </c>
      <c r="P56" s="51">
        <v>0</v>
      </c>
      <c r="Q56" s="52" t="e">
        <v>#DIV/0!</v>
      </c>
      <c r="S56" s="50">
        <v>53</v>
      </c>
      <c r="T56" s="36"/>
      <c r="U56" s="53"/>
      <c r="V56" s="53"/>
      <c r="W56" s="54"/>
      <c r="Y56" s="50">
        <v>53</v>
      </c>
      <c r="Z56" s="36"/>
      <c r="AA56" s="51"/>
      <c r="AB56" s="51"/>
      <c r="AC56" s="52"/>
      <c r="AD56" s="50">
        <v>53</v>
      </c>
      <c r="AE56" s="36"/>
      <c r="AF56" s="51">
        <f>SUM(Tableau39443749654184[[#This Row],[QA]]-Tableau293438497542910[[#This Row],[QA]]-Tableau2934384975429214[[#This Row],[QA]]-Tableau19243649554073[[#This Row],[QA]])</f>
        <v>0</v>
      </c>
      <c r="AG56" s="51">
        <f>SUM(Tableau39443749654184[[#This Row],[Parties]]-Tableau293438497542910[[#This Row],[Parties]]-Tableau2934384975429214[[#This Row],[Parties]]-Tableau19243649554073[[#This Row],[Parties]])</f>
        <v>0</v>
      </c>
      <c r="AH56" s="52" t="e">
        <f t="shared" si="1"/>
        <v>#DIV/0!</v>
      </c>
      <c r="AI56" s="52"/>
      <c r="AJ56" s="50">
        <v>53</v>
      </c>
      <c r="AK56" s="36"/>
      <c r="AL56" s="38"/>
      <c r="AM56" s="38"/>
      <c r="AN56" s="38"/>
    </row>
    <row r="57" spans="1:40" s="56" customFormat="1" ht="16.149999999999999" customHeight="1" thickBot="1" x14ac:dyDescent="0.3">
      <c r="A57" s="38">
        <v>54</v>
      </c>
      <c r="B57" s="86"/>
      <c r="C57" s="85"/>
      <c r="D57" s="85"/>
      <c r="E57" s="85"/>
      <c r="G57" s="50">
        <v>54</v>
      </c>
      <c r="H57" s="36"/>
      <c r="I57" s="51">
        <f>SUM(Tableau39443749654184[[#This Row],[QA]]-Tableau19243649554073[[#This Row],[QA]])</f>
        <v>0</v>
      </c>
      <c r="J57" s="51">
        <f>SUM(Tableau39443749654184[[#This Row],[Parties]]-Tableau19243649554073[[#This Row],[Parties]])</f>
        <v>0</v>
      </c>
      <c r="K57" s="52" t="e">
        <f t="shared" si="0"/>
        <v>#DIV/0!</v>
      </c>
      <c r="M57" s="50">
        <v>54</v>
      </c>
      <c r="N57" s="36"/>
      <c r="O57" s="51">
        <v>0</v>
      </c>
      <c r="P57" s="51">
        <v>0</v>
      </c>
      <c r="Q57" s="52" t="e">
        <v>#DIV/0!</v>
      </c>
      <c r="S57" s="50">
        <v>54</v>
      </c>
      <c r="T57" s="36"/>
      <c r="U57" s="53"/>
      <c r="V57" s="53"/>
      <c r="W57" s="54"/>
      <c r="Y57" s="50">
        <v>54</v>
      </c>
      <c r="Z57" s="36"/>
      <c r="AA57" s="51"/>
      <c r="AB57" s="51"/>
      <c r="AC57" s="52"/>
      <c r="AD57" s="50">
        <v>54</v>
      </c>
      <c r="AE57" s="36"/>
      <c r="AF57" s="51">
        <f>SUM(Tableau39443749654184[[#This Row],[QA]]-Tableau293438497542910[[#This Row],[QA]]-Tableau2934384975429214[[#This Row],[QA]]-Tableau19243649554073[[#This Row],[QA]])</f>
        <v>0</v>
      </c>
      <c r="AG57" s="51">
        <f>SUM(Tableau39443749654184[[#This Row],[Parties]]-Tableau293438497542910[[#This Row],[Parties]]-Tableau2934384975429214[[#This Row],[Parties]]-Tableau19243649554073[[#This Row],[Parties]])</f>
        <v>0</v>
      </c>
      <c r="AH57" s="52" t="e">
        <f t="shared" si="1"/>
        <v>#DIV/0!</v>
      </c>
      <c r="AI57" s="52"/>
      <c r="AJ57" s="50">
        <v>54</v>
      </c>
      <c r="AK57" s="36"/>
      <c r="AL57" s="38"/>
      <c r="AM57" s="38"/>
      <c r="AN57" s="38"/>
    </row>
    <row r="58" spans="1:40" ht="16.899999999999999" customHeight="1" thickBot="1" x14ac:dyDescent="0.3">
      <c r="A58" s="38">
        <v>55</v>
      </c>
      <c r="B58" s="36"/>
      <c r="C58" s="50"/>
      <c r="D58" s="50"/>
      <c r="E58" s="87"/>
      <c r="G58" s="50">
        <v>55</v>
      </c>
      <c r="H58" s="36"/>
      <c r="I58" s="51">
        <f>SUM(Tableau39443749654184[[#This Row],[QA]]-Tableau19243649554073[[#This Row],[QA]])</f>
        <v>0</v>
      </c>
      <c r="J58" s="51">
        <f>SUM(Tableau39443749654184[[#This Row],[Parties]]-Tableau19243649554073[[#This Row],[Parties]])</f>
        <v>0</v>
      </c>
      <c r="K58" s="52" t="e">
        <f t="shared" si="0"/>
        <v>#DIV/0!</v>
      </c>
      <c r="M58" s="50">
        <v>55</v>
      </c>
      <c r="N58" s="36"/>
      <c r="O58" s="51">
        <v>0</v>
      </c>
      <c r="P58" s="51">
        <v>0</v>
      </c>
      <c r="Q58" s="52" t="e">
        <v>#DIV/0!</v>
      </c>
      <c r="S58" s="50">
        <v>55</v>
      </c>
      <c r="T58" s="36"/>
      <c r="U58" s="53"/>
      <c r="V58" s="53"/>
      <c r="W58" s="54"/>
      <c r="Y58" s="50">
        <v>55</v>
      </c>
      <c r="Z58" s="36"/>
      <c r="AA58" s="51"/>
      <c r="AB58" s="51"/>
      <c r="AC58" s="52"/>
      <c r="AD58" s="50">
        <v>55</v>
      </c>
      <c r="AE58" s="36"/>
      <c r="AF58" s="51">
        <f>SUM(Tableau39443749654184[[#This Row],[QA]]-Tableau293438497542910[[#This Row],[QA]]-Tableau2934384975429214[[#This Row],[QA]]-Tableau19243649554073[[#This Row],[QA]])</f>
        <v>0</v>
      </c>
      <c r="AG58" s="51">
        <f>SUM(Tableau39443749654184[[#This Row],[Parties]]-Tableau293438497542910[[#This Row],[Parties]]-Tableau2934384975429214[[#This Row],[Parties]]-Tableau19243649554073[[#This Row],[Parties]])</f>
        <v>0</v>
      </c>
      <c r="AH58" s="52" t="e">
        <f t="shared" si="1"/>
        <v>#DIV/0!</v>
      </c>
      <c r="AI58" s="52"/>
      <c r="AJ58" s="50">
        <v>55</v>
      </c>
      <c r="AK58" s="36"/>
      <c r="AL58" s="38"/>
      <c r="AM58" s="38"/>
      <c r="AN58" s="38"/>
    </row>
    <row r="59" spans="1:40" s="59" customFormat="1" ht="15.75" thickBot="1" x14ac:dyDescent="0.3">
      <c r="A59" s="38">
        <v>56</v>
      </c>
      <c r="B59" s="86"/>
      <c r="C59" s="85"/>
      <c r="D59" s="85"/>
      <c r="E59" s="85"/>
      <c r="G59" s="50">
        <v>56</v>
      </c>
      <c r="H59" s="36"/>
      <c r="I59" s="51">
        <f>SUM(Tableau39443749654184[[#This Row],[QA]]-Tableau19243649554073[[#This Row],[QA]])</f>
        <v>0</v>
      </c>
      <c r="J59" s="51">
        <f>SUM(Tableau39443749654184[[#This Row],[Parties]]-Tableau19243649554073[[#This Row],[Parties]])</f>
        <v>0</v>
      </c>
      <c r="K59" s="52" t="e">
        <f t="shared" si="0"/>
        <v>#DIV/0!</v>
      </c>
      <c r="M59" s="50">
        <v>56</v>
      </c>
      <c r="N59" s="36"/>
      <c r="O59" s="51">
        <v>0</v>
      </c>
      <c r="P59" s="51">
        <v>0</v>
      </c>
      <c r="Q59" s="52" t="e">
        <v>#DIV/0!</v>
      </c>
      <c r="S59" s="50">
        <v>56</v>
      </c>
      <c r="T59" s="36"/>
      <c r="U59" s="53"/>
      <c r="V59" s="53"/>
      <c r="W59" s="54"/>
      <c r="Y59" s="50">
        <v>56</v>
      </c>
      <c r="Z59" s="36"/>
      <c r="AA59" s="51"/>
      <c r="AB59" s="51"/>
      <c r="AC59" s="52"/>
      <c r="AD59" s="50">
        <v>56</v>
      </c>
      <c r="AE59" s="36"/>
      <c r="AF59" s="51">
        <f>SUM(Tableau39443749654184[[#This Row],[QA]]-Tableau293438497542910[[#This Row],[QA]]-Tableau2934384975429214[[#This Row],[QA]]-Tableau19243649554073[[#This Row],[QA]])</f>
        <v>0</v>
      </c>
      <c r="AG59" s="51">
        <f>SUM(Tableau39443749654184[[#This Row],[Parties]]-Tableau293438497542910[[#This Row],[Parties]]-Tableau2934384975429214[[#This Row],[Parties]]-Tableau19243649554073[[#This Row],[Parties]])</f>
        <v>0</v>
      </c>
      <c r="AH59" s="52" t="e">
        <f t="shared" si="1"/>
        <v>#DIV/0!</v>
      </c>
      <c r="AI59" s="52"/>
      <c r="AJ59" s="50">
        <v>56</v>
      </c>
      <c r="AK59" s="36"/>
      <c r="AL59" s="38"/>
      <c r="AM59" s="38"/>
      <c r="AN59" s="38"/>
    </row>
    <row r="60" spans="1:40" s="56" customFormat="1" ht="15.75" thickBot="1" x14ac:dyDescent="0.3">
      <c r="A60" s="38">
        <v>57</v>
      </c>
      <c r="B60" s="36"/>
      <c r="C60" s="55"/>
      <c r="D60" s="55"/>
      <c r="E60" s="55"/>
      <c r="G60" s="50">
        <v>57</v>
      </c>
      <c r="H60" s="36"/>
      <c r="I60" s="51">
        <f>SUM(Tableau39443749654184[[#This Row],[QA]]-Tableau19243649554073[[#This Row],[QA]])</f>
        <v>0</v>
      </c>
      <c r="J60" s="51">
        <f>SUM(Tableau39443749654184[[#This Row],[Parties]]-Tableau19243649554073[[#This Row],[Parties]])</f>
        <v>0</v>
      </c>
      <c r="K60" s="52" t="e">
        <f t="shared" si="0"/>
        <v>#DIV/0!</v>
      </c>
      <c r="M60" s="50">
        <v>57</v>
      </c>
      <c r="N60" s="36"/>
      <c r="O60" s="51">
        <v>0</v>
      </c>
      <c r="P60" s="51">
        <v>0</v>
      </c>
      <c r="Q60" s="52" t="e">
        <v>#DIV/0!</v>
      </c>
      <c r="S60" s="50">
        <v>57</v>
      </c>
      <c r="T60" s="36"/>
      <c r="U60" s="53"/>
      <c r="V60" s="53"/>
      <c r="W60" s="54"/>
      <c r="Y60" s="50">
        <v>57</v>
      </c>
      <c r="Z60" s="36"/>
      <c r="AA60" s="51"/>
      <c r="AB60" s="51"/>
      <c r="AC60" s="52"/>
      <c r="AD60" s="50">
        <v>57</v>
      </c>
      <c r="AE60" s="36"/>
      <c r="AF60" s="51">
        <f>SUM(Tableau39443749654184[[#This Row],[QA]]-Tableau293438497542910[[#This Row],[QA]]-Tableau2934384975429214[[#This Row],[QA]]-Tableau19243649554073[[#This Row],[QA]])</f>
        <v>0</v>
      </c>
      <c r="AG60" s="51">
        <f>SUM(Tableau39443749654184[[#This Row],[Parties]]-Tableau293438497542910[[#This Row],[Parties]]-Tableau2934384975429214[[#This Row],[Parties]]-Tableau19243649554073[[#This Row],[Parties]])</f>
        <v>0</v>
      </c>
      <c r="AH60" s="52" t="e">
        <f t="shared" si="1"/>
        <v>#DIV/0!</v>
      </c>
      <c r="AI60" s="52"/>
      <c r="AJ60" s="50">
        <v>57</v>
      </c>
      <c r="AK60" s="36"/>
      <c r="AL60" s="38"/>
      <c r="AM60" s="38"/>
      <c r="AN60" s="38"/>
    </row>
    <row r="61" spans="1:40" s="56" customFormat="1" ht="14.45" customHeight="1" thickBot="1" x14ac:dyDescent="0.3">
      <c r="A61" s="38">
        <v>58</v>
      </c>
      <c r="B61" s="36"/>
      <c r="C61" s="57"/>
      <c r="D61" s="57"/>
      <c r="E61" s="58"/>
      <c r="G61" s="50">
        <v>58</v>
      </c>
      <c r="H61" s="36"/>
      <c r="I61" s="51">
        <f>SUM(Tableau39443749654184[[#This Row],[QA]]-Tableau19243649554073[[#This Row],[QA]])</f>
        <v>0</v>
      </c>
      <c r="J61" s="51">
        <f>SUM(Tableau39443749654184[[#This Row],[Parties]]-Tableau19243649554073[[#This Row],[Parties]])</f>
        <v>0</v>
      </c>
      <c r="K61" s="52" t="e">
        <f t="shared" si="0"/>
        <v>#DIV/0!</v>
      </c>
      <c r="M61" s="50">
        <v>58</v>
      </c>
      <c r="N61" s="36"/>
      <c r="O61" s="51">
        <v>0</v>
      </c>
      <c r="P61" s="51">
        <v>0</v>
      </c>
      <c r="Q61" s="52" t="e">
        <v>#DIV/0!</v>
      </c>
      <c r="S61" s="50">
        <v>58</v>
      </c>
      <c r="T61" s="36"/>
      <c r="U61" s="53"/>
      <c r="V61" s="53"/>
      <c r="W61" s="54"/>
      <c r="Y61" s="50">
        <v>58</v>
      </c>
      <c r="Z61" s="36"/>
      <c r="AA61" s="51"/>
      <c r="AB61" s="51"/>
      <c r="AC61" s="52"/>
      <c r="AD61" s="50">
        <v>58</v>
      </c>
      <c r="AE61" s="36"/>
      <c r="AF61" s="51">
        <f>SUM(Tableau39443749654184[[#This Row],[QA]]-Tableau293438497542910[[#This Row],[QA]]-Tableau2934384975429214[[#This Row],[QA]]-Tableau19243649554073[[#This Row],[QA]])</f>
        <v>0</v>
      </c>
      <c r="AG61" s="51">
        <f>SUM(Tableau39443749654184[[#This Row],[Parties]]-Tableau293438497542910[[#This Row],[Parties]]-Tableau2934384975429214[[#This Row],[Parties]]-Tableau19243649554073[[#This Row],[Parties]])</f>
        <v>0</v>
      </c>
      <c r="AH61" s="52" t="e">
        <f t="shared" si="1"/>
        <v>#DIV/0!</v>
      </c>
      <c r="AI61" s="52"/>
      <c r="AJ61" s="50">
        <v>58</v>
      </c>
      <c r="AK61" s="36"/>
      <c r="AL61" s="38"/>
      <c r="AM61" s="38"/>
      <c r="AN61" s="38"/>
    </row>
    <row r="62" spans="1:40" s="56" customFormat="1" ht="15.75" thickBot="1" x14ac:dyDescent="0.3">
      <c r="A62" s="38">
        <v>59</v>
      </c>
      <c r="B62" s="36"/>
      <c r="C62" s="55"/>
      <c r="D62" s="55"/>
      <c r="E62" s="55"/>
      <c r="G62" s="50">
        <v>59</v>
      </c>
      <c r="H62" s="36"/>
      <c r="I62" s="51">
        <f>SUM(Tableau39443749654184[[#This Row],[QA]]-Tableau19243649554073[[#This Row],[QA]])</f>
        <v>0</v>
      </c>
      <c r="J62" s="51">
        <f>SUM(Tableau39443749654184[[#This Row],[Parties]]-Tableau19243649554073[[#This Row],[Parties]])</f>
        <v>0</v>
      </c>
      <c r="K62" s="52" t="e">
        <f t="shared" si="0"/>
        <v>#DIV/0!</v>
      </c>
      <c r="M62" s="50">
        <v>59</v>
      </c>
      <c r="N62" s="36"/>
      <c r="O62" s="51">
        <v>0</v>
      </c>
      <c r="P62" s="51"/>
      <c r="Q62" s="52" t="e">
        <v>#DIV/0!</v>
      </c>
      <c r="S62" s="50">
        <v>59</v>
      </c>
      <c r="T62" s="36"/>
      <c r="U62" s="53"/>
      <c r="V62" s="53"/>
      <c r="W62" s="54"/>
      <c r="Y62" s="50">
        <v>59</v>
      </c>
      <c r="Z62" s="36"/>
      <c r="AA62" s="51"/>
      <c r="AB62" s="51"/>
      <c r="AC62" s="52"/>
      <c r="AD62" s="50">
        <v>59</v>
      </c>
      <c r="AE62" s="36"/>
      <c r="AF62" s="51">
        <f>SUM(Tableau39443749654184[[#This Row],[QA]]-Tableau293438497542910[[#This Row],[QA]]-Tableau2934384975429214[[#This Row],[QA]]-Tableau19243649554073[[#This Row],[QA]])</f>
        <v>0</v>
      </c>
      <c r="AG62" s="51"/>
      <c r="AH62" s="52" t="e">
        <f t="shared" si="1"/>
        <v>#DIV/0!</v>
      </c>
      <c r="AI62" s="52"/>
      <c r="AJ62" s="50">
        <v>59</v>
      </c>
      <c r="AK62" s="36"/>
      <c r="AL62" s="55"/>
      <c r="AM62" s="55"/>
      <c r="AN62" s="55"/>
    </row>
    <row r="63" spans="1:40" s="56" customFormat="1" ht="15.75" thickBot="1" x14ac:dyDescent="0.3">
      <c r="A63" s="38">
        <v>60</v>
      </c>
      <c r="B63" s="36"/>
      <c r="C63" s="57"/>
      <c r="D63" s="57"/>
      <c r="E63" s="58"/>
      <c r="G63" s="50">
        <v>60</v>
      </c>
      <c r="H63" s="36"/>
      <c r="I63" s="51">
        <f>SUM(Tableau39443749654184[[#This Row],[QA]]-Tableau19243649554073[[#This Row],[QA]])</f>
        <v>0</v>
      </c>
      <c r="J63" s="51">
        <f>SUM(Tableau39443749654184[[#This Row],[Parties]]-Tableau19243649554073[[#This Row],[Parties]])</f>
        <v>0</v>
      </c>
      <c r="K63" s="52" t="e">
        <f t="shared" si="0"/>
        <v>#DIV/0!</v>
      </c>
      <c r="M63" s="50">
        <v>60</v>
      </c>
      <c r="N63" s="36"/>
      <c r="O63" s="51">
        <v>0</v>
      </c>
      <c r="P63" s="51"/>
      <c r="Q63" s="52" t="e">
        <v>#DIV/0!</v>
      </c>
      <c r="S63" s="50">
        <v>60</v>
      </c>
      <c r="T63" s="36"/>
      <c r="U63" s="53"/>
      <c r="V63" s="53"/>
      <c r="W63" s="54"/>
      <c r="Y63" s="50">
        <v>60</v>
      </c>
      <c r="Z63" s="36"/>
      <c r="AA63" s="51"/>
      <c r="AB63" s="51"/>
      <c r="AC63" s="52"/>
      <c r="AD63" s="50">
        <v>60</v>
      </c>
      <c r="AE63" s="36"/>
      <c r="AF63" s="51">
        <f>SUM(Tableau39443749654184[[#This Row],[QA]]-Tableau293438497542910[[#This Row],[QA]]-Tableau2934384975429214[[#This Row],[QA]]-Tableau19243649554073[[#This Row],[QA]])</f>
        <v>0</v>
      </c>
      <c r="AG63" s="51"/>
      <c r="AH63" s="52" t="e">
        <f t="shared" si="1"/>
        <v>#DIV/0!</v>
      </c>
      <c r="AI63" s="52"/>
      <c r="AJ63" s="50">
        <v>60</v>
      </c>
      <c r="AK63" s="36"/>
      <c r="AL63" s="55"/>
      <c r="AM63" s="55"/>
      <c r="AN63" s="55"/>
    </row>
    <row r="64" spans="1:40" s="56" customFormat="1" x14ac:dyDescent="0.25">
      <c r="A64" s="51"/>
      <c r="B64" s="44"/>
      <c r="C64" s="60"/>
      <c r="D64" s="60"/>
      <c r="E64" s="61"/>
      <c r="G64" s="50"/>
      <c r="H64" s="35"/>
      <c r="I64" s="51"/>
      <c r="J64" s="51"/>
      <c r="K64" s="52"/>
      <c r="M64" s="50"/>
      <c r="N64" s="35"/>
      <c r="O64" s="51"/>
      <c r="P64" s="51"/>
      <c r="Q64" s="52"/>
      <c r="S64" s="44"/>
      <c r="T64" s="44"/>
      <c r="U64" s="44"/>
      <c r="V64" s="44"/>
      <c r="W64" s="44"/>
      <c r="Y64" s="44"/>
      <c r="Z64" s="44"/>
      <c r="AA64" s="44"/>
      <c r="AB64" s="44"/>
      <c r="AC64" s="44"/>
      <c r="AD64" s="52"/>
      <c r="AE64" s="52"/>
      <c r="AF64" s="52"/>
      <c r="AG64" s="52"/>
      <c r="AH64" s="52"/>
      <c r="AI64" s="52"/>
      <c r="AJ64" s="51"/>
      <c r="AK64" s="44"/>
      <c r="AL64" s="92"/>
      <c r="AM64" s="92"/>
      <c r="AN64" s="93"/>
    </row>
    <row r="65" spans="1:40" x14ac:dyDescent="0.25">
      <c r="G65" s="50"/>
      <c r="H65" s="35"/>
      <c r="I65" s="51"/>
      <c r="J65" s="51"/>
      <c r="M65" s="50"/>
      <c r="N65" s="35"/>
      <c r="O65" s="51"/>
      <c r="P65" s="51"/>
      <c r="Y65" s="56"/>
      <c r="Z65" s="56"/>
      <c r="AA65" s="56"/>
      <c r="AB65" s="56"/>
      <c r="AC65" s="56"/>
      <c r="AD65" s="52"/>
      <c r="AE65" s="52"/>
      <c r="AF65" s="52"/>
      <c r="AG65" s="52"/>
      <c r="AH65" s="52"/>
      <c r="AI65" s="52"/>
    </row>
    <row r="66" spans="1:40" x14ac:dyDescent="0.25">
      <c r="B66" s="44" t="s">
        <v>18</v>
      </c>
      <c r="C66" s="60">
        <f>SUM(C4:C65)</f>
        <v>46219</v>
      </c>
      <c r="D66" s="60">
        <f>SUM(D4:D65)</f>
        <v>270</v>
      </c>
      <c r="E66" s="61">
        <f>SUM(C66/D66)</f>
        <v>171.18148148148148</v>
      </c>
      <c r="G66" s="50"/>
      <c r="H66" s="44" t="s">
        <v>18</v>
      </c>
      <c r="I66" s="60">
        <f>SUM(I4:I65)</f>
        <v>61684</v>
      </c>
      <c r="J66" s="60">
        <f>SUM(J4:J65)</f>
        <v>360</v>
      </c>
      <c r="K66" s="61">
        <f>SUM(I66/J66)</f>
        <v>171.34444444444443</v>
      </c>
      <c r="M66" s="50"/>
      <c r="N66" s="44" t="s">
        <v>18</v>
      </c>
      <c r="O66" s="60">
        <f>SUM(O4:O65)</f>
        <v>0</v>
      </c>
      <c r="P66" s="60">
        <f>SUM(P4:P65)</f>
        <v>0</v>
      </c>
      <c r="Q66" s="61" t="e">
        <f>SUM(O66/P66)</f>
        <v>#DIV/0!</v>
      </c>
      <c r="S66" s="56"/>
      <c r="T66" s="44" t="s">
        <v>18</v>
      </c>
      <c r="U66" s="60">
        <f>SUM(U4:U63)</f>
        <v>0</v>
      </c>
      <c r="V66" s="60">
        <f>SUM(V4:V63)</f>
        <v>0</v>
      </c>
      <c r="W66" s="61" t="e">
        <f>SUM(U66/V66)</f>
        <v>#DIV/0!</v>
      </c>
      <c r="Y66" s="56"/>
      <c r="Z66" s="44" t="s">
        <v>18</v>
      </c>
      <c r="AA66" s="60">
        <f>SUM(AA4:AA63)</f>
        <v>0</v>
      </c>
      <c r="AB66" s="60">
        <f>SUM(AB4:AB63)</f>
        <v>0</v>
      </c>
      <c r="AC66" s="61" t="e">
        <f>SUM(AA66/AB66)</f>
        <v>#DIV/0!</v>
      </c>
      <c r="AD66" s="52"/>
      <c r="AE66" s="44" t="s">
        <v>18</v>
      </c>
      <c r="AF66" s="60">
        <f>SUM(AF4:AF63)</f>
        <v>0</v>
      </c>
      <c r="AG66" s="60">
        <f>SUM(AG4:AG63)</f>
        <v>0</v>
      </c>
      <c r="AH66" s="61" t="e">
        <f>SUM(AF66/AG66)</f>
        <v>#DIV/0!</v>
      </c>
      <c r="AI66" s="52"/>
      <c r="AK66" s="44" t="s">
        <v>18</v>
      </c>
      <c r="AL66" s="94">
        <f>SUM(AL4:AL63)</f>
        <v>107903</v>
      </c>
      <c r="AM66" s="94">
        <f>SUM(AM4:AM63)</f>
        <v>630</v>
      </c>
      <c r="AN66" s="93">
        <f>SUM(AL66/AM66)</f>
        <v>171.27460317460319</v>
      </c>
    </row>
    <row r="67" spans="1:40" x14ac:dyDescent="0.25">
      <c r="G67" s="50"/>
      <c r="H67" s="35"/>
      <c r="I67" s="51"/>
      <c r="J67" s="51"/>
      <c r="M67" s="50"/>
      <c r="N67" s="35"/>
      <c r="O67" s="51"/>
      <c r="P67" s="51"/>
      <c r="S67" s="56"/>
      <c r="T67" s="56"/>
      <c r="U67" s="56"/>
      <c r="V67" s="56"/>
      <c r="W67" s="56"/>
      <c r="AI67" s="52"/>
    </row>
    <row r="68" spans="1:40" x14ac:dyDescent="0.25">
      <c r="S68" s="56"/>
      <c r="T68" s="56"/>
      <c r="U68" s="56"/>
      <c r="V68" s="56"/>
      <c r="W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2"/>
    </row>
    <row r="69" spans="1:40" s="59" customFormat="1" x14ac:dyDescent="0.25">
      <c r="A69" s="51"/>
      <c r="B69" s="44"/>
      <c r="C69" s="51"/>
      <c r="D69" s="51"/>
      <c r="E69" s="61"/>
      <c r="G69" s="44"/>
      <c r="H69" s="44"/>
      <c r="I69" s="44"/>
      <c r="J69" s="44"/>
      <c r="K69" s="52"/>
      <c r="M69" s="44"/>
      <c r="N69" s="44"/>
      <c r="O69" s="44"/>
      <c r="P69" s="44"/>
      <c r="Q69" s="52"/>
      <c r="S69" s="56"/>
      <c r="T69" s="56"/>
      <c r="U69" s="56"/>
      <c r="V69" s="56"/>
      <c r="W69" s="56"/>
      <c r="Y69" s="56"/>
      <c r="Z69" s="56"/>
      <c r="AA69" s="56"/>
      <c r="AB69" s="56"/>
      <c r="AC69" s="56"/>
      <c r="AD69" s="61"/>
      <c r="AE69" s="61"/>
      <c r="AF69" s="61"/>
      <c r="AG69" s="61"/>
      <c r="AH69" s="61"/>
      <c r="AI69" s="52"/>
      <c r="AJ69" s="51"/>
      <c r="AK69" s="44"/>
      <c r="AL69" s="92"/>
      <c r="AM69" s="92"/>
      <c r="AN69" s="93"/>
    </row>
    <row r="70" spans="1:40" x14ac:dyDescent="0.25">
      <c r="H70" s="56"/>
      <c r="I70" s="56"/>
      <c r="J70" s="56"/>
      <c r="K70" s="56"/>
      <c r="N70" s="56"/>
      <c r="O70" s="56"/>
      <c r="P70" s="56"/>
      <c r="Q70" s="56"/>
      <c r="Y70" s="56"/>
      <c r="Z70" s="56"/>
      <c r="AA70" s="56"/>
      <c r="AB70" s="56"/>
      <c r="AC70" s="56"/>
      <c r="AI70" s="52"/>
    </row>
    <row r="71" spans="1:40" x14ac:dyDescent="0.25"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2"/>
    </row>
    <row r="72" spans="1:40" x14ac:dyDescent="0.25">
      <c r="AD72" s="56"/>
      <c r="AE72" s="56"/>
      <c r="AF72" s="56"/>
      <c r="AG72" s="56"/>
      <c r="AH72" s="56"/>
      <c r="AI72" s="52"/>
    </row>
    <row r="73" spans="1:40" s="56" customFormat="1" x14ac:dyDescent="0.25">
      <c r="A73" s="51"/>
      <c r="B73" s="44"/>
      <c r="C73" s="51"/>
      <c r="D73" s="51"/>
      <c r="E73" s="61"/>
      <c r="G73" s="44"/>
      <c r="H73" s="44"/>
      <c r="I73" s="44"/>
      <c r="J73" s="44"/>
      <c r="K73" s="52"/>
      <c r="M73" s="44"/>
      <c r="N73" s="44"/>
      <c r="O73" s="44"/>
      <c r="P73" s="44"/>
      <c r="Q73" s="52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I73" s="44"/>
      <c r="AJ73" s="51"/>
      <c r="AK73" s="44"/>
      <c r="AL73" s="92"/>
      <c r="AM73" s="92"/>
      <c r="AN73" s="93"/>
    </row>
    <row r="74" spans="1:40" x14ac:dyDescent="0.25">
      <c r="X74" s="56"/>
      <c r="AD74" s="56"/>
      <c r="AE74" s="56"/>
      <c r="AF74" s="56"/>
      <c r="AG74" s="56"/>
      <c r="AH74" s="56"/>
      <c r="AI74" s="56"/>
    </row>
    <row r="75" spans="1:40" x14ac:dyDescent="0.25">
      <c r="D75" s="62"/>
      <c r="AI75" s="61"/>
    </row>
    <row r="76" spans="1:40" s="56" customFormat="1" ht="13.9" customHeight="1" x14ac:dyDescent="0.25">
      <c r="A76" s="51"/>
      <c r="B76" s="44"/>
      <c r="C76" s="51"/>
      <c r="D76" s="51"/>
      <c r="E76" s="61"/>
      <c r="G76" s="44"/>
      <c r="H76" s="44"/>
      <c r="I76" s="44"/>
      <c r="J76" s="44"/>
      <c r="K76" s="52"/>
      <c r="M76" s="44"/>
      <c r="N76" s="44"/>
      <c r="O76" s="44"/>
      <c r="P76" s="44"/>
      <c r="Q76" s="52"/>
      <c r="S76" s="44"/>
      <c r="T76" s="44"/>
      <c r="U76" s="44"/>
      <c r="V76" s="44"/>
      <c r="W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51"/>
      <c r="AK76" s="44"/>
      <c r="AL76" s="92"/>
      <c r="AM76" s="92"/>
      <c r="AN76" s="93"/>
    </row>
    <row r="77" spans="1:40" s="56" customFormat="1" x14ac:dyDescent="0.25">
      <c r="A77" s="51"/>
      <c r="B77" s="44"/>
      <c r="C77" s="51"/>
      <c r="D77" s="51"/>
      <c r="E77" s="61"/>
      <c r="G77" s="44"/>
      <c r="H77" s="44"/>
      <c r="I77" s="44"/>
      <c r="J77" s="44"/>
      <c r="K77" s="52"/>
      <c r="M77" s="44"/>
      <c r="N77" s="44"/>
      <c r="O77" s="44"/>
      <c r="P77" s="44"/>
      <c r="Q77" s="52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J77" s="51"/>
      <c r="AK77" s="44"/>
      <c r="AL77" s="92"/>
      <c r="AM77" s="92"/>
      <c r="AN77" s="93"/>
    </row>
    <row r="78" spans="1:40" s="56" customFormat="1" x14ac:dyDescent="0.25">
      <c r="A78" s="51"/>
      <c r="B78" s="44"/>
      <c r="C78" s="51"/>
      <c r="D78" s="51"/>
      <c r="E78" s="61"/>
      <c r="G78" s="44"/>
      <c r="H78" s="44"/>
      <c r="I78" s="44"/>
      <c r="J78" s="44"/>
      <c r="K78" s="52"/>
      <c r="M78" s="44"/>
      <c r="N78" s="44"/>
      <c r="O78" s="44"/>
      <c r="P78" s="44"/>
      <c r="Q78" s="52"/>
      <c r="S78" s="44"/>
      <c r="T78" s="44"/>
      <c r="U78" s="44"/>
      <c r="V78" s="44"/>
      <c r="W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J78" s="51"/>
      <c r="AK78" s="44"/>
      <c r="AL78" s="92"/>
      <c r="AM78" s="92"/>
      <c r="AN78" s="93"/>
    </row>
    <row r="79" spans="1:40" x14ac:dyDescent="0.25">
      <c r="X79" s="56"/>
      <c r="AI79" s="56"/>
    </row>
    <row r="80" spans="1:40" s="56" customFormat="1" x14ac:dyDescent="0.25">
      <c r="A80" s="51"/>
      <c r="B80" s="44"/>
      <c r="C80" s="51"/>
      <c r="D80" s="51"/>
      <c r="E80" s="61"/>
      <c r="G80" s="44"/>
      <c r="H80" s="44"/>
      <c r="I80" s="44"/>
      <c r="J80" s="44"/>
      <c r="K80" s="52"/>
      <c r="M80" s="44"/>
      <c r="N80" s="44"/>
      <c r="O80" s="44"/>
      <c r="P80" s="44"/>
      <c r="Q80" s="52"/>
      <c r="S80" s="44"/>
      <c r="T80" s="44"/>
      <c r="U80" s="44"/>
      <c r="V80" s="44"/>
      <c r="W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J80" s="51"/>
      <c r="AK80" s="44"/>
      <c r="AL80" s="92"/>
      <c r="AM80" s="92"/>
      <c r="AN80" s="93"/>
    </row>
    <row r="81" spans="1:40" s="56" customFormat="1" x14ac:dyDescent="0.25">
      <c r="A81" s="51"/>
      <c r="B81" s="44"/>
      <c r="C81" s="51"/>
      <c r="D81" s="51"/>
      <c r="E81" s="61"/>
      <c r="G81" s="44"/>
      <c r="H81" s="44"/>
      <c r="I81" s="44"/>
      <c r="J81" s="44"/>
      <c r="K81" s="52"/>
      <c r="M81" s="44"/>
      <c r="N81" s="44"/>
      <c r="O81" s="44"/>
      <c r="P81" s="44"/>
      <c r="Q81" s="52"/>
      <c r="S81" s="44"/>
      <c r="T81" s="44"/>
      <c r="U81" s="44"/>
      <c r="V81" s="44"/>
      <c r="W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51"/>
      <c r="AK81" s="44"/>
      <c r="AL81" s="92"/>
      <c r="AM81" s="92"/>
      <c r="AN81" s="93"/>
    </row>
    <row r="82" spans="1:40" s="56" customFormat="1" x14ac:dyDescent="0.25">
      <c r="A82" s="51"/>
      <c r="B82" s="44"/>
      <c r="C82" s="51"/>
      <c r="D82" s="51"/>
      <c r="E82" s="61"/>
      <c r="G82" s="44"/>
      <c r="H82" s="44"/>
      <c r="I82" s="44"/>
      <c r="J82" s="44"/>
      <c r="K82" s="52"/>
      <c r="M82" s="44"/>
      <c r="N82" s="44"/>
      <c r="O82" s="44"/>
      <c r="P82" s="44"/>
      <c r="Q82" s="52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51"/>
      <c r="AK82" s="44"/>
      <c r="AL82" s="92"/>
      <c r="AM82" s="92"/>
      <c r="AN82" s="93"/>
    </row>
    <row r="83" spans="1:40" s="56" customFormat="1" x14ac:dyDescent="0.25">
      <c r="A83" s="51"/>
      <c r="B83" s="44"/>
      <c r="C83" s="51"/>
      <c r="D83" s="51"/>
      <c r="E83" s="61"/>
      <c r="G83" s="44"/>
      <c r="H83" s="44"/>
      <c r="I83" s="44"/>
      <c r="J83" s="44"/>
      <c r="K83" s="52"/>
      <c r="M83" s="44"/>
      <c r="N83" s="44"/>
      <c r="O83" s="44"/>
      <c r="P83" s="44"/>
      <c r="Q83" s="52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51"/>
      <c r="AK83" s="44"/>
      <c r="AL83" s="92"/>
      <c r="AM83" s="92"/>
      <c r="AN83" s="93"/>
    </row>
    <row r="96" spans="1:40" x14ac:dyDescent="0.25">
      <c r="F96" s="63"/>
    </row>
  </sheetData>
  <mergeCells count="8">
    <mergeCell ref="A1:AN1"/>
    <mergeCell ref="A2:E2"/>
    <mergeCell ref="G2:K2"/>
    <mergeCell ref="M2:Q2"/>
    <mergeCell ref="S2:W2"/>
    <mergeCell ref="Y2:AC2"/>
    <mergeCell ref="AD2:AH2"/>
    <mergeCell ref="AJ2:AN2"/>
  </mergeCells>
  <conditionalFormatting sqref="K2 W4:W63 AC4:AC63 AH4:AH63 Q4:Q69 AI4:AI72 AD64:AH65 AC66:AD66 AH66 AD69:AH69 K71:K65527 AI75 K4:K69 E5:E65527">
    <cfRule type="cellIs" dxfId="15" priority="3" stopIfTrue="1" operator="greaterThanOrEqual">
      <formula>200</formula>
    </cfRule>
  </conditionalFormatting>
  <conditionalFormatting sqref="Q2 AN2 AN65:AN65525 Q71:Q65527">
    <cfRule type="cellIs" dxfId="14" priority="7" stopIfTrue="1" operator="greaterThanOrEqual">
      <formula>200</formula>
    </cfRule>
  </conditionalFormatting>
  <conditionalFormatting sqref="W2">
    <cfRule type="cellIs" dxfId="13" priority="5" stopIfTrue="1" operator="greaterThanOrEqual">
      <formula>200</formula>
    </cfRule>
  </conditionalFormatting>
  <conditionalFormatting sqref="W66">
    <cfRule type="cellIs" dxfId="12" priority="4" stopIfTrue="1" operator="greaterThanOrEqual">
      <formula>200</formula>
    </cfRule>
  </conditionalFormatting>
  <conditionalFormatting sqref="AC2 AI2">
    <cfRule type="cellIs" dxfId="11" priority="6" stopIfTrue="1" operator="greaterThanOrEqual">
      <formula>200</formula>
    </cfRule>
  </conditionalFormatting>
  <conditionalFormatting sqref="AN5:AN32">
    <cfRule type="cellIs" dxfId="10" priority="1" stopIfTrue="1" operator="greaterThanOrEqual">
      <formula>200</formula>
    </cfRule>
  </conditionalFormatting>
  <conditionalFormatting sqref="AN55:AN63">
    <cfRule type="cellIs" dxfId="9" priority="2" stopIfTrue="1" operator="greaterThanOrEqual">
      <formula>200</formula>
    </cfRule>
  </conditionalFormatting>
  <hyperlinks>
    <hyperlink ref="B48" r:id="rId1" display="https://bowling.lexerbowling.com/bowlingdemeyrin/ligueinternationale2024-2025-27/pl09B.htm" xr:uid="{16FAAF0D-D526-47D8-9D54-16123BDBF3CF}"/>
    <hyperlink ref="B28" r:id="rId2" display="https://bowling.lexerbowling.com/bowlingdemeyrin/ligueinternationale2024-2025-27/pl03A.htm" xr:uid="{9767B1F5-3354-45BB-A491-41492CE12F47}"/>
    <hyperlink ref="B27" r:id="rId3" display="https://bowling.lexerbowling.com/bowlingdemeyrin/ligueinternationale2024-2025-27/pl09D.htm" xr:uid="{63E7C9C7-46B6-40D5-9703-4CAD1F54B228}"/>
    <hyperlink ref="B8" r:id="rId4" display="https://bowling.lexerbowling.com/bowlingdemeyrin/ligueinternationale2024-2025-27/pl012.htm" xr:uid="{C0595CF1-D454-48D8-985D-7257A8A4B584}"/>
    <hyperlink ref="B32" r:id="rId5" display="https://bowling.lexerbowling.com/bowlingdemeyrin/ligueinternationale2024-2025-27/pl047.htm" xr:uid="{D5052543-C63E-4837-A103-BC245EF01D3E}"/>
    <hyperlink ref="B11" r:id="rId6" display="https://bowling.lexerbowling.com/bowlingdemeyrin/ligueinternationale2024-2025-27/pl07C.htm" xr:uid="{83490C2F-BD81-483C-B40B-03A4EA928AA7}"/>
    <hyperlink ref="B55" r:id="rId7" display="https://bowling.lexerbowling.com/bowlingdemeyrin/ligueinternationale2024-2025-27/pl069.htm" xr:uid="{CE5063B4-2273-4D80-A5ED-2AEE063A34D0}"/>
    <hyperlink ref="B45" r:id="rId8" display="https://bowling.lexerbowling.com/bowlingdemeyrin/ligueinternationale2024-2025-27/pl071.htm" xr:uid="{1E233FAD-E5D9-4556-98D4-4556D44B14CF}"/>
    <hyperlink ref="B22" r:id="rId9" display="https://bowling.lexerbowling.com/bowlingdemeyrin/ligueinternationale2024-2025-27/pl02C.htm" xr:uid="{90DCC85D-0A79-4E2D-8A01-8D26E2ECD524}"/>
    <hyperlink ref="B21" r:id="rId10" display="https://bowling.lexerbowling.com/bowlingdemeyrin/ligueinternationale2024-2025-27/pl077.htm" xr:uid="{8034D953-D4CE-40B2-AB1A-CDD6013C5DDC}"/>
    <hyperlink ref="B19" r:id="rId11" display="https://bowling.lexerbowling.com/bowlingdemeyrin/ligueinternationale2024-2025-27/pl06F.htm" xr:uid="{DE68D729-64A6-4164-9E5C-BE51616DD826}"/>
    <hyperlink ref="B14" r:id="rId12" display="https://bowling.lexerbowling.com/bowlingdemeyrin/ligueinternationale2024-2025-27/pl01E.htm" xr:uid="{B61CD795-D2B4-44FF-9300-669E53BB4EF2}"/>
    <hyperlink ref="B20" r:id="rId13" display="https://bowling.lexerbowling.com/bowlingdemeyrin/ligueinternationale2024-2025-27/pl028.htm" xr:uid="{D59678B3-F81C-4A7A-8F72-113AA2581D2E}"/>
    <hyperlink ref="B12" r:id="rId14" display="https://bowling.lexerbowling.com/bowlingdemeyrin/ligueinternationale2024-2025-27/pl018.htm" xr:uid="{1704B94C-AAB2-4908-BB73-E58F401A407B}"/>
    <hyperlink ref="B6" r:id="rId15" display="https://bowling.lexerbowling.com/bowlingdemeyrin/ligueinternationale2024-2025-27/pl07A.htm" xr:uid="{0F5FA0E3-58C7-4489-875E-DF4C583A9DB2}"/>
    <hyperlink ref="B52" r:id="rId16" display="https://bowling.lexerbowling.com/bowlingdemeyrin/ligueinternationale2024-2025-27/pl062.htm" xr:uid="{4FC51FB7-3FEA-4685-9447-C8AFC6E4B633}"/>
    <hyperlink ref="B9" r:id="rId17" display="https://bowling.lexerbowling.com/bowlingdemeyrin/ligueinternationale2024-2025-27/pl070.htm" xr:uid="{4C205DF1-0601-477F-B0DC-F52CF414B1B8}"/>
    <hyperlink ref="B7" r:id="rId18" display="https://bowling.lexerbowling.com/bowlingdemeyrin/ligueinternationale2024-2025-27/pl011.htm" xr:uid="{C97010B2-ED4C-4908-8B1C-B6A27E9B1202}"/>
    <hyperlink ref="B44" r:id="rId19" display="https://bowling.lexerbowling.com/bowlingdemeyrin/ligueinternationale2024-2025-27/pl054.htm" xr:uid="{E4C564E1-9753-4288-A33F-7CD652734B76}"/>
    <hyperlink ref="B33" r:id="rId20" display="https://bowling.lexerbowling.com/bowlingdemeyrin/ligueinternationale2024-2025-27/pl048.htm" xr:uid="{CCD150D4-A686-4DD6-9807-BDE68976C332}"/>
    <hyperlink ref="B18" r:id="rId21" display="https://bowling.lexerbowling.com/bowlingdemeyrin/ligueinternationale2024-2025-27/pl024.htm" xr:uid="{B4305164-9E0F-4223-B1CE-4A4F8C932EDF}"/>
    <hyperlink ref="B50" r:id="rId22" display="https://bowling.lexerbowling.com/bowlingdemeyrin/ligueinternationale2024-2025-27/pl09A.htm" xr:uid="{351A9611-1570-4A79-B9B0-B9B010AF184D}"/>
    <hyperlink ref="B16" r:id="rId23" display="https://bowling.lexerbowling.com/bowlingdemeyrin/ligueinternationale2024-2025-27/pl021.htm" xr:uid="{F24EFD96-5C45-4BE4-9521-73B0AC23BB47}"/>
    <hyperlink ref="B41" r:id="rId24" display="https://bowling.lexerbowling.com/bowlingdemeyrin/ligueinternationale2024-2025-27/pl009.htm" xr:uid="{118EE78D-15F7-4302-AEE2-B67516614BBE}"/>
    <hyperlink ref="B39" r:id="rId25" display="https://bowling.lexerbowling.com/bowlingdemeyrin/ligueinternationale2024-2025-27/pl007.htm" xr:uid="{4F437BCD-FE7E-4BB6-BBCB-1EE36FFFC63A}"/>
    <hyperlink ref="B34" r:id="rId26" display="https://bowling.lexerbowling.com/bowlingdemeyrin/ligueinternationale2024-2025-27/pl049.htm" xr:uid="{9E62D1CF-3E1E-4B1A-8445-1B41FDE9BA92}"/>
    <hyperlink ref="B15" r:id="rId27" display="https://bowling.lexerbowling.com/bowlingdemeyrin/ligueinternationale2024-2025-27/pl074.htm" xr:uid="{616D5443-8960-4E94-BD26-3222B6E35007}"/>
    <hyperlink ref="B47" r:id="rId28" display="https://bowling.lexerbowling.com/bowlingdemeyrin/ligueinternationale2024-2025-27/pl05D.htm" xr:uid="{07794F25-5150-4A28-BDBB-3461ACD62990}"/>
    <hyperlink ref="B51" r:id="rId29" display="https://bowling.lexerbowling.com/bowlingdemeyrin/ligueinternationale2024-2025-27/pl061.htm" xr:uid="{779BEFB1-548B-4458-860A-F0D5E378590F}"/>
    <hyperlink ref="B42" r:id="rId30" display="https://bowling.lexerbowling.com/bowlingdemeyrin/ligueinternationale2024-2025-27/pl04F.htm" xr:uid="{984BCC57-423E-404E-AE09-98CD1B2BD21C}"/>
    <hyperlink ref="B13" r:id="rId31" display="https://bowling.lexerbowling.com/bowlingdemeyrin/ligueinternationale2024-2025-27/pl01A.htm" xr:uid="{33672C15-68C7-4978-B2E8-220E19F314FA}"/>
    <hyperlink ref="B35" r:id="rId32" display="https://bowling.lexerbowling.com/bowlingdemeyrin/ligueinternationale2024-2025-27/pl09C.htm" xr:uid="{9E541041-530A-4BAE-AF47-2CD9F61C8B4D}"/>
    <hyperlink ref="B24" r:id="rId33" display="https://bowling.lexerbowling.com/bowlingdemeyrin/ligueinternationale2024-2025-27/pl02E.htm" xr:uid="{BA636FD2-53F5-4E37-8E13-AD988CE4A419}"/>
    <hyperlink ref="B5" r:id="rId34" display="https://bowling.lexerbowling.com/bowlingdemeyrin/ligueinternationale2024-2025-27/pl00C.htm" xr:uid="{4BD36CEC-C2AB-4930-B95A-8685D23125DB}"/>
    <hyperlink ref="B23" r:id="rId35" display="https://bowling.lexerbowling.com/bowlingdemeyrin/ligueinternationale2024-2025-27/pl06E.htm" xr:uid="{23A21B49-C466-4205-86FB-966927A3083B}"/>
    <hyperlink ref="B37" r:id="rId36" display="https://bowling.lexerbowling.com/bowlingdemeyrin/ligueinternationale2024-2025-27/pl095.htm" xr:uid="{DF61E416-881F-48F6-B8BF-7E7357E671D4}"/>
    <hyperlink ref="B38" r:id="rId37" display="https://bowling.lexerbowling.com/bowlingdemeyrin/ligueinternationale2024-2025-27/pl099.htm" xr:uid="{46AD493A-D398-4248-BE72-4ACFC764C233}"/>
    <hyperlink ref="B46" r:id="rId38" display="https://bowling.lexerbowling.com/bowlingdemeyrin/ligueinternationale2024-2025-27/pl08D.htm" xr:uid="{2C012EF8-8728-4D0A-A7CB-B385DCEB3FCE}"/>
    <hyperlink ref="B36" r:id="rId39" display="https://bowling.lexerbowling.com/bowlingdemeyrin/ligueinternationale2024-2025-27/pl097.htm" xr:uid="{5B651FED-61E8-4ABD-9148-CBBC2C5F2463}"/>
    <hyperlink ref="B17" r:id="rId40" display="https://bowling.lexerbowling.com/bowlingdemeyrin/ligueinternationale2024-2025-27/pl022.htm" xr:uid="{D5921E2A-F84B-45EB-89CA-0B6FC1A829FC}"/>
    <hyperlink ref="B25" r:id="rId41" display="https://bowling.lexerbowling.com/bowlingdemeyrin/ligueinternationale2024-2025-27/pl030.htm" xr:uid="{E7DDB089-B796-4AA5-99D0-4AE2C3190F94}"/>
    <hyperlink ref="B29" r:id="rId42" display="https://bowling.lexerbowling.com/bowlingdemeyrin/ligueinternationale2024-2025-27/pl03E.htm" xr:uid="{FD9736EA-09A6-44F5-918D-765EBECBBBEA}"/>
    <hyperlink ref="B4" r:id="rId43" display="https://bowling.lexerbowling.com/bowlingdemeyrin/ligueinternationale2024-2025-27/pl00B.htm" xr:uid="{E5B1FBB1-4AB5-40B4-A7A9-A40CBF7BC5FC}"/>
    <hyperlink ref="B53" r:id="rId44" display="https://bowling.lexerbowling.com/bowlingdemeyrin/ligueinternationale2024-2025-27/pl063.htm" xr:uid="{756BDD5D-8FF7-417D-9120-B1700191C16E}"/>
    <hyperlink ref="B40" r:id="rId45" display="https://bowling.lexerbowling.com/bowlingdemeyrin/ligueinternationale2024-2025-27/pl08F.htm" xr:uid="{4E16CE7C-45B0-4157-B89C-D2EE72CD599D}"/>
    <hyperlink ref="B43" r:id="rId46" display="https://bowling.lexerbowling.com/bowlingdemeyrin/ligueinternationale2024-2025-27/pl096.htm" xr:uid="{3568AA74-D4FA-42EE-9AFC-1906A4548E0A}"/>
    <hyperlink ref="B30" r:id="rId47" display="https://bowling.lexerbowling.com/bowlingdemeyrin/ligueinternationale2024-2025-27/pl03F.htm" xr:uid="{0A432F50-170B-4D18-8309-8F5D27AC8D1A}"/>
    <hyperlink ref="H48" r:id="rId48" display="https://bowling.lexerbowling.com/bowlingdemeyrin/ligueinternationale2024-2025-27/pl09B.htm" xr:uid="{0AF712E3-41DB-4280-B88B-05B688A01B86}"/>
    <hyperlink ref="H27" r:id="rId49" display="https://bowling.lexerbowling.com/bowlingdemeyrin/ligueinternationale2024-2025-27/pl09D.htm" xr:uid="{A9E17D64-06B7-4B89-B8C2-57DF3875DCC5}"/>
    <hyperlink ref="H28" r:id="rId50" display="https://bowling.lexerbowling.com/bowlingdemeyrin/ligueinternationale2024-2025-27/pl03A.htm" xr:uid="{5344AC87-65D4-4CA3-8EA8-F7947F1B9D71}"/>
    <hyperlink ref="H32" r:id="rId51" display="https://bowling.lexerbowling.com/bowlingdemeyrin/ligueinternationale2024-2025-27/pl047.htm" xr:uid="{EBDC42C4-0B10-4452-A9AC-01FFD07EBDF7}"/>
    <hyperlink ref="H8" r:id="rId52" display="https://bowling.lexerbowling.com/bowlingdemeyrin/ligueinternationale2024-2025-27/pl012.htm" xr:uid="{5F08FB2A-05D0-4476-B96B-04483C1BF7EA}"/>
    <hyperlink ref="H45" r:id="rId53" display="https://bowling.lexerbowling.com/bowlingdemeyrin/ligueinternationale2024-2025-27/pl071.htm" xr:uid="{2B8DC0E0-0E54-4A80-8F72-7A40520B64CE}"/>
    <hyperlink ref="H11" r:id="rId54" display="https://bowling.lexerbowling.com/bowlingdemeyrin/ligueinternationale2024-2025-27/pl07C.htm" xr:uid="{ADEA308B-8BE3-4CEF-8F18-560817E0BFC2}"/>
    <hyperlink ref="H19" r:id="rId55" display="https://bowling.lexerbowling.com/bowlingdemeyrin/ligueinternationale2024-2025-27/pl06F.htm" xr:uid="{ACBBF35E-30E6-4BDF-A7BB-84D3EBCFD85D}"/>
    <hyperlink ref="H22" r:id="rId56" display="https://bowling.lexerbowling.com/bowlingdemeyrin/ligueinternationale2024-2025-27/pl02C.htm" xr:uid="{F11E52CB-C255-42D0-9BCF-143E02B21AB3}"/>
    <hyperlink ref="H21" r:id="rId57" display="https://bowling.lexerbowling.com/bowlingdemeyrin/ligueinternationale2024-2025-27/pl077.htm" xr:uid="{E0B78AF3-5B94-4C55-94A1-3DDD7133A1EF}"/>
    <hyperlink ref="H14" r:id="rId58" display="https://bowling.lexerbowling.com/bowlingdemeyrin/ligueinternationale2024-2025-27/pl01E.htm" xr:uid="{C285F0E2-DF62-4551-9EFB-054720B8BC03}"/>
    <hyperlink ref="H55" r:id="rId59" display="https://bowling.lexerbowling.com/bowlingdemeyrin/ligueinternationale2024-2025-27/pl069.htm" xr:uid="{34393715-5254-471A-942B-A59E97BADF28}"/>
    <hyperlink ref="H20" r:id="rId60" display="https://bowling.lexerbowling.com/bowlingdemeyrin/ligueinternationale2024-2025-27/pl028.htm" xr:uid="{D42D2C6E-0282-4EC6-B278-4835D841827A}"/>
    <hyperlink ref="H12" r:id="rId61" display="https://bowling.lexerbowling.com/bowlingdemeyrin/ligueinternationale2024-2025-27/pl018.htm" xr:uid="{D514D2B3-F9ED-4917-85A5-82ECE33DA446}"/>
    <hyperlink ref="H5" r:id="rId62" display="https://bowling.lexerbowling.com/bowlingdemeyrin/ligueinternationale2024-2025-27/pl00C.htm" xr:uid="{6DA68028-A48B-4AA5-AE99-6971EB63CC03}"/>
    <hyperlink ref="H39" r:id="rId63" display="https://bowling.lexerbowling.com/bowlingdemeyrin/ligueinternationale2024-2025-27/pl007.htm" xr:uid="{E3CA41B2-B625-45BD-863C-AD7BF5171015}"/>
    <hyperlink ref="H52" r:id="rId64" display="https://bowling.lexerbowling.com/bowlingdemeyrin/ligueinternationale2024-2025-27/pl062.htm" xr:uid="{7A093486-BACA-41DA-B9A0-4FDC12F18A2B}"/>
    <hyperlink ref="H6" r:id="rId65" display="https://bowling.lexerbowling.com/bowlingdemeyrin/ligueinternationale2024-2025-27/pl07A.htm" xr:uid="{1EB9B03C-78C5-408E-BCD2-E54BFF8A51F5}"/>
    <hyperlink ref="H9" r:id="rId66" display="https://bowling.lexerbowling.com/bowlingdemeyrin/ligueinternationale2024-2025-27/pl070.htm" xr:uid="{CDDDD6C9-601D-49D2-888D-DC51C685E6BB}"/>
    <hyperlink ref="H18" r:id="rId67" display="https://bowling.lexerbowling.com/bowlingdemeyrin/ligueinternationale2024-2025-27/pl024.htm" xr:uid="{D930F98C-9549-441A-9869-1B89B3C89927}"/>
    <hyperlink ref="H7" r:id="rId68" display="https://bowling.lexerbowling.com/bowlingdemeyrin/ligueinternationale2024-2025-27/pl011.htm" xr:uid="{E22C3BCA-1003-420C-9471-80CABDAECAF2}"/>
    <hyperlink ref="H33" r:id="rId69" display="https://bowling.lexerbowling.com/bowlingdemeyrin/ligueinternationale2024-2025-27/pl048.htm" xr:uid="{161CE376-7C27-4925-9C59-27A529A8862A}"/>
    <hyperlink ref="H44" r:id="rId70" display="https://bowling.lexerbowling.com/bowlingdemeyrin/ligueinternationale2024-2025-27/pl054.htm" xr:uid="{7159CA72-3E56-455C-A44E-0AB117B2F110}"/>
    <hyperlink ref="H50" r:id="rId71" display="https://bowling.lexerbowling.com/bowlingdemeyrin/ligueinternationale2024-2025-27/pl09A.htm" xr:uid="{4CA6C147-3B96-42A6-B5F1-4244E516BE78}"/>
    <hyperlink ref="H35" r:id="rId72" display="https://bowling.lexerbowling.com/bowlingdemeyrin/ligueinternationale2024-2025-27/pl09C.htm" xr:uid="{54EAA4A0-DA88-452C-870E-6D0085C53F0B}"/>
    <hyperlink ref="H16" r:id="rId73" display="https://bowling.lexerbowling.com/bowlingdemeyrin/ligueinternationale2024-2025-27/pl021.htm" xr:uid="{A4FA8E5B-0D4F-42D6-BA40-BE4D17A02821}"/>
    <hyperlink ref="H41" r:id="rId74" display="https://bowling.lexerbowling.com/bowlingdemeyrin/ligueinternationale2024-2025-27/pl009.htm" xr:uid="{D04DC885-B2E1-40EA-9A5C-1EAA32AD22E0}"/>
    <hyperlink ref="H42" r:id="rId75" display="https://bowling.lexerbowling.com/bowlingdemeyrin/ligueinternationale2024-2025-27/pl04F.htm" xr:uid="{52A5853F-96EE-4ACD-A7C9-2C20D1B7BE1D}"/>
    <hyperlink ref="H25" r:id="rId76" display="https://bowling.lexerbowling.com/bowlingdemeyrin/ligueinternationale2024-2025-27/pl030.htm" xr:uid="{B365D405-B1C6-4973-B26F-102D7CBC9D15}"/>
    <hyperlink ref="H15" r:id="rId77" display="https://bowling.lexerbowling.com/bowlingdemeyrin/ligueinternationale2024-2025-27/pl074.htm" xr:uid="{1F90C0E5-32A5-4748-B3C3-3B6D571B14DE}"/>
    <hyperlink ref="H34" r:id="rId78" display="https://bowling.lexerbowling.com/bowlingdemeyrin/ligueinternationale2024-2025-27/pl049.htm" xr:uid="{C118D1BD-CF65-4467-8EF9-5E0B86540393}"/>
    <hyperlink ref="H47" r:id="rId79" display="https://bowling.lexerbowling.com/bowlingdemeyrin/ligueinternationale2024-2025-27/pl05D.htm" xr:uid="{CFE085FA-A02B-4FEE-BF17-D5F0B0A9DBCD}"/>
    <hyperlink ref="H51" r:id="rId80" display="https://bowling.lexerbowling.com/bowlingdemeyrin/ligueinternationale2024-2025-27/pl061.htm" xr:uid="{E22E741C-4591-4792-B59B-801194704B66}"/>
    <hyperlink ref="H13" r:id="rId81" display="https://bowling.lexerbowling.com/bowlingdemeyrin/ligueinternationale2024-2025-27/pl01A.htm" xr:uid="{1166EC1D-CCBC-4DFA-B1E2-7C66E8088E6F}"/>
    <hyperlink ref="H23" r:id="rId82" display="https://bowling.lexerbowling.com/bowlingdemeyrin/ligueinternationale2024-2025-27/pl06E.htm" xr:uid="{D7D96795-1D81-4C9D-B2CA-EB5550C66994}"/>
    <hyperlink ref="H37" r:id="rId83" display="https://bowling.lexerbowling.com/bowlingdemeyrin/ligueinternationale2024-2025-27/pl095.htm" xr:uid="{3ABB563A-3947-472C-AB5B-21F53967A4BF}"/>
    <hyperlink ref="H24" r:id="rId84" display="https://bowling.lexerbowling.com/bowlingdemeyrin/ligueinternationale2024-2025-27/pl02E.htm" xr:uid="{E6675E2D-B4C2-423F-AF36-1C1CDAEAAAF6}"/>
    <hyperlink ref="H46" r:id="rId85" display="https://bowling.lexerbowling.com/bowlingdemeyrin/ligueinternationale2024-2025-27/pl08D.htm" xr:uid="{9EA26985-54AD-461B-A46C-EBCAB2D1C0A9}"/>
    <hyperlink ref="H38" r:id="rId86" display="https://bowling.lexerbowling.com/bowlingdemeyrin/ligueinternationale2024-2025-27/pl099.htm" xr:uid="{2BA9F2BB-A2F1-4669-B826-4D5F73DD2B1F}"/>
    <hyperlink ref="H29" r:id="rId87" display="https://bowling.lexerbowling.com/bowlingdemeyrin/ligueinternationale2024-2025-27/pl03E.htm" xr:uid="{3A4D2BEC-6294-46D3-ADAD-BAE50CF6F939}"/>
    <hyperlink ref="H36" r:id="rId88" display="https://bowling.lexerbowling.com/bowlingdemeyrin/ligueinternationale2024-2025-27/pl097.htm" xr:uid="{A1218D82-4AF6-40A4-835C-E0672A2301ED}"/>
    <hyperlink ref="H17" r:id="rId89" display="https://bowling.lexerbowling.com/bowlingdemeyrin/ligueinternationale2024-2025-27/pl022.htm" xr:uid="{FBCA0BE0-5D31-4840-818E-FC092221426C}"/>
    <hyperlink ref="H49" r:id="rId90" display="https://bowling.lexerbowling.com/bowlingdemeyrin/ligueinternationale2024-2025-27/pl072.htm" xr:uid="{4C5A70D2-2CAF-448E-A04C-66BC52E022F0}"/>
    <hyperlink ref="H31" r:id="rId91" display="https://bowling.lexerbowling.com/bowlingdemeyrin/ligueinternationale2024-2025-27/pl098.htm" xr:uid="{36996094-3B36-4D29-B591-EE376B6AE09B}"/>
    <hyperlink ref="H40" r:id="rId92" display="https://bowling.lexerbowling.com/bowlingdemeyrin/ligueinternationale2024-2025-27/pl08F.htm" xr:uid="{3DD62644-C938-4391-B0BB-543499EB62D3}"/>
    <hyperlink ref="H4" r:id="rId93" display="https://bowling.lexerbowling.com/bowlingdemeyrin/ligueinternationale2024-2025-27/pl00B.htm" xr:uid="{FBE949B1-EAAB-45AD-B789-509E443EA00A}"/>
    <hyperlink ref="H53" r:id="rId94" display="https://bowling.lexerbowling.com/bowlingdemeyrin/ligueinternationale2024-2025-27/pl063.htm" xr:uid="{8F0FC97E-5253-46F7-9C21-58F2D5713854}"/>
    <hyperlink ref="H43" r:id="rId95" display="https://bowling.lexerbowling.com/bowlingdemeyrin/ligueinternationale2024-2025-27/pl096.htm" xr:uid="{6102DDC0-2572-4BC8-B700-327EFE2F71A7}"/>
    <hyperlink ref="H30" r:id="rId96" display="https://bowling.lexerbowling.com/bowlingdemeyrin/ligueinternationale2024-2025-27/pl03F.htm" xr:uid="{F24A068E-6C50-4042-80EE-3381E9681A32}"/>
    <hyperlink ref="B31" r:id="rId97" display="https://bowling.lexerbowling.com/bowlingdemeyrin/ligueinternationale2024-2025-27/pl098.htm" xr:uid="{332698BA-2C5D-4515-A68D-D75BD7E8205B}"/>
    <hyperlink ref="B49" r:id="rId98" display="https://bowling.lexerbowling.com/bowlingdemeyrin/ligueinternationale2024-2025-27/pl072.htm" xr:uid="{4C0ABFA8-4A04-4346-A08B-DCF6C66DE887}"/>
    <hyperlink ref="H10" r:id="rId99" display="https://bowling.lexerbowling.com/bowlingdemeyrin/ligueinternationale2024-2025-27/pl090.htm" xr:uid="{F8145D3F-77D9-400C-99D9-BBBDA9DBBDF4}"/>
    <hyperlink ref="B10" r:id="rId100" display="https://bowling.lexerbowling.com/bowlingdemeyrin/ligueinternationale2024-2025-27/pl090.htm" xr:uid="{FBBA084B-D5CF-4BB1-A726-E61C224A4E75}"/>
    <hyperlink ref="H26" r:id="rId101" display="https://bowling.lexerbowling.com/bowlingdemeyrin/ligueinternationale2024-2025-27/pl031.htm" xr:uid="{2C71E05F-0127-4381-97CA-59B0E26E519B}"/>
    <hyperlink ref="B26" r:id="rId102" display="https://bowling.lexerbowling.com/bowlingdemeyrin/ligueinternationale2024-2025-27/pl031.htm" xr:uid="{DFD811F0-C0AD-4ED0-A22E-BDB586307EF6}"/>
    <hyperlink ref="AK48" r:id="rId103" display="https://bowling.lexerbowling.com/bowlingdemeyrin/ligueinternationale2024-2025-27/pl09B.htm" xr:uid="{711A587A-8A84-42FE-BA98-6417DE4B6053}"/>
    <hyperlink ref="AK28" r:id="rId104" display="https://bowling.lexerbowling.com/bowlingdemeyrin/ligueinternationale2024-2025-27/pl03A.htm" xr:uid="{F15DC84C-2E11-450E-89D6-5FED765AE94C}"/>
    <hyperlink ref="AK45" r:id="rId105" display="https://bowling.lexerbowling.com/bowlingdemeyrin/ligueinternationale2024-2025-27/pl071.htm" xr:uid="{1ED122BB-2DF9-44E9-B337-A82ADB4C6A54}"/>
    <hyperlink ref="AK19" r:id="rId106" display="https://bowling.lexerbowling.com/bowlingdemeyrin/ligueinternationale2024-2025-27/pl06F.htm" xr:uid="{820D7015-269B-4678-A95E-3F22414A5290}"/>
    <hyperlink ref="AK8" r:id="rId107" display="https://bowling.lexerbowling.com/bowlingdemeyrin/ligueinternationale2024-2025-27/pl012.htm" xr:uid="{A4F47CFB-7940-4328-8FD9-7B74629AAFCC}"/>
    <hyperlink ref="AK21" r:id="rId108" display="https://bowling.lexerbowling.com/bowlingdemeyrin/ligueinternationale2024-2025-27/pl077.htm" xr:uid="{8C83E154-080C-4372-9C40-C3577FB49A57}"/>
    <hyperlink ref="AK32" r:id="rId109" display="https://bowling.lexerbowling.com/bowlingdemeyrin/ligueinternationale2024-2025-27/pl047.htm" xr:uid="{6D68DE3A-359D-4CC5-B18F-B4CBEC909584}"/>
    <hyperlink ref="AK26" r:id="rId110" display="https://bowling.lexerbowling.com/bowlingdemeyrin/ligueinternationale2024-2025-27/pl031.htm" xr:uid="{4986DC09-F1F9-40B8-8D41-57E08794EE63}"/>
    <hyperlink ref="AK14" r:id="rId111" display="https://bowling.lexerbowling.com/bowlingdemeyrin/ligueinternationale2024-2025-27/pl01E.htm" xr:uid="{3B046DE1-B33F-450E-8B85-78F3BFCEA97D}"/>
    <hyperlink ref="AK27" r:id="rId112" display="https://bowling.lexerbowling.com/bowlingdemeyrin/ligueinternationale2024-2025-27/pl09D.htm" xr:uid="{DB1BB6E5-90C4-432C-8A5A-393AD1D5F612}"/>
    <hyperlink ref="AK55" r:id="rId113" display="https://bowling.lexerbowling.com/bowlingdemeyrin/ligueinternationale2024-2025-27/pl069.htm" xr:uid="{766EB267-7403-42F1-A289-54F7002FEA6C}"/>
    <hyperlink ref="AK11" r:id="rId114" display="https://bowling.lexerbowling.com/bowlingdemeyrin/ligueinternationale2024-2025-27/pl07C.htm" xr:uid="{6F917791-34F4-483C-AFA9-D60E1286D1A5}"/>
    <hyperlink ref="AK12" r:id="rId115" display="https://bowling.lexerbowling.com/bowlingdemeyrin/ligueinternationale2024-2025-27/pl018.htm" xr:uid="{DEED7726-9ADC-44E1-A065-D54FC8234140}"/>
    <hyperlink ref="AK6" r:id="rId116" display="https://bowling.lexerbowling.com/bowlingdemeyrin/ligueinternationale2024-2025-27/pl07A.htm" xr:uid="{AB0C92C7-6F91-41FB-B84B-8A71BCB3FEE1}"/>
    <hyperlink ref="AK5" r:id="rId117" display="https://bowling.lexerbowling.com/bowlingdemeyrin/ligueinternationale2024-2025-27/pl00C.htm" xr:uid="{991EACAC-8034-479E-A484-259E50F82CB9}"/>
    <hyperlink ref="AK22" r:id="rId118" display="https://bowling.lexerbowling.com/bowlingdemeyrin/ligueinternationale2024-2025-27/pl02C.htm" xr:uid="{1F5DD5E0-F77A-4061-86D6-616044790782}"/>
    <hyperlink ref="AK39" r:id="rId119" display="https://bowling.lexerbowling.com/bowlingdemeyrin/ligueinternationale2024-2025-27/pl007.htm" xr:uid="{E62B14DC-6F93-4147-80C1-135432B40D51}"/>
    <hyperlink ref="AK47" r:id="rId120" display="https://bowling.lexerbowling.com/bowlingdemeyrin/ligueinternationale2024-2025-27/pl05D.htm" xr:uid="{953AC4CB-A60B-44FC-9D9B-3116980F5803}"/>
    <hyperlink ref="AK9" r:id="rId121" display="https://bowling.lexerbowling.com/bowlingdemeyrin/ligueinternationale2024-2025-27/pl070.htm" xr:uid="{1B842BDC-9302-4726-8273-A1578974DCBB}"/>
    <hyperlink ref="AK10" r:id="rId122" display="https://bowling.lexerbowling.com/bowlingdemeyrin/ligueinternationale2024-2025-27/pl090.htm" xr:uid="{B7F9E92A-BBC7-409F-B78F-44E6210C03D8}"/>
    <hyperlink ref="AK25" r:id="rId123" display="https://bowling.lexerbowling.com/bowlingdemeyrin/ligueinternationale2024-2025-27/pl030.htm" xr:uid="{B2729E44-6595-4439-8B69-04FF3BFA8779}"/>
    <hyperlink ref="AK52" r:id="rId124" display="https://bowling.lexerbowling.com/bowlingdemeyrin/ligueinternationale2024-2025-27/pl062.htm" xr:uid="{25266777-6235-49D5-B010-640153C519B8}"/>
    <hyperlink ref="AK18" r:id="rId125" display="https://bowling.lexerbowling.com/bowlingdemeyrin/ligueinternationale2024-2025-27/pl024.htm" xr:uid="{3A1560A6-B3CD-4EBA-BB55-186C02DEA864}"/>
    <hyperlink ref="AK20" r:id="rId126" display="https://bowling.lexerbowling.com/bowlingdemeyrin/ligueinternationale2024-2025-27/pl028.htm" xr:uid="{1DD35416-9666-4DBA-8080-C273408B6C7A}"/>
    <hyperlink ref="AK7" r:id="rId127" display="https://bowling.lexerbowling.com/bowlingdemeyrin/ligueinternationale2024-2025-27/pl011.htm" xr:uid="{422A98D7-6463-4212-9559-CFC56ABFB029}"/>
    <hyperlink ref="AK35" r:id="rId128" display="https://bowling.lexerbowling.com/bowlingdemeyrin/ligueinternationale2024-2025-27/pl09C.htm" xr:uid="{9FD081BD-1944-4787-8B6D-30438DA4D94C}"/>
    <hyperlink ref="AK50" r:id="rId129" display="https://bowling.lexerbowling.com/bowlingdemeyrin/ligueinternationale2024-2025-27/pl09A.htm" xr:uid="{75228CAA-5CE5-4F12-BDC6-0D7A28FEF99C}"/>
    <hyperlink ref="AK16" r:id="rId130" display="https://bowling.lexerbowling.com/bowlingdemeyrin/ligueinternationale2024-2025-27/pl021.htm" xr:uid="{9D147348-EA8C-4C97-8C44-FE8177313628}"/>
    <hyperlink ref="AK15" r:id="rId131" display="https://bowling.lexerbowling.com/bowlingdemeyrin/ligueinternationale2024-2025-27/pl074.htm" xr:uid="{3D4D27B4-30D8-4963-AAD4-7DB30D497EEC}"/>
    <hyperlink ref="AK44" r:id="rId132" display="https://bowling.lexerbowling.com/bowlingdemeyrin/ligueinternationale2024-2025-27/pl054.htm" xr:uid="{3C775BB1-85A2-4D71-8ED7-6CDD1ECB5D77}"/>
    <hyperlink ref="AK51" r:id="rId133" display="https://bowling.lexerbowling.com/bowlingdemeyrin/ligueinternationale2024-2025-27/pl061.htm" xr:uid="{5F5F7593-FDB1-4BFC-A0C5-E5DB50C978FA}"/>
    <hyperlink ref="AK23" r:id="rId134" display="https://bowling.lexerbowling.com/bowlingdemeyrin/ligueinternationale2024-2025-27/pl06E.htm" xr:uid="{F6C3F15F-35B9-40D4-8BFD-07C902BF025E}"/>
    <hyperlink ref="AK34" r:id="rId135" display="https://bowling.lexerbowling.com/bowlingdemeyrin/ligueinternationale2024-2025-27/pl049.htm" xr:uid="{23E72D5F-22AD-41FD-8781-4C8743C1829B}"/>
    <hyperlink ref="AK36" r:id="rId136" display="https://bowling.lexerbowling.com/bowlingdemeyrin/ligueinternationale2024-2025-27/pl097.htm" xr:uid="{4AF07545-B27E-4EF0-AB23-5F1B82435F50}"/>
    <hyperlink ref="AK33" r:id="rId137" display="https://bowling.lexerbowling.com/bowlingdemeyrin/ligueinternationale2024-2025-27/pl048.htm" xr:uid="{14E37086-351C-432D-A4D3-11AC9EE4C299}"/>
    <hyperlink ref="AK37" r:id="rId138" display="https://bowling.lexerbowling.com/bowlingdemeyrin/ligueinternationale2024-2025-27/pl095.htm" xr:uid="{7972B9A1-AE0C-48FF-8468-3EDC8A9022B9}"/>
    <hyperlink ref="AK24" r:id="rId139" display="https://bowling.lexerbowling.com/bowlingdemeyrin/ligueinternationale2024-2025-27/pl02E.htm" xr:uid="{25131E07-74E4-4748-AE27-AFDEC6E3906A}"/>
    <hyperlink ref="AK29" r:id="rId140" display="https://bowling.lexerbowling.com/bowlingdemeyrin/ligueinternationale2024-2025-27/pl03E.htm" xr:uid="{7BC5E329-10A7-484C-AB77-DC88DFC9A890}"/>
    <hyperlink ref="AK46" r:id="rId141" display="https://bowling.lexerbowling.com/bowlingdemeyrin/ligueinternationale2024-2025-27/pl08D.htm" xr:uid="{75D92FF9-C824-4A3C-BD44-E69DEC80C8B7}"/>
    <hyperlink ref="AK38" r:id="rId142" display="https://bowling.lexerbowling.com/bowlingdemeyrin/ligueinternationale2024-2025-27/pl099.htm" xr:uid="{AA795EC4-5C63-4774-893F-9BCAA6FA8E10}"/>
    <hyperlink ref="AK13" r:id="rId143" display="https://bowling.lexerbowling.com/bowlingdemeyrin/ligueinternationale2024-2025-27/pl01A.htm" xr:uid="{835D1716-3B93-4262-B801-D551454E3318}"/>
    <hyperlink ref="AK42" r:id="rId144" display="https://bowling.lexerbowling.com/bowlingdemeyrin/ligueinternationale2024-2025-27/pl04F.htm" xr:uid="{83E85405-3800-4A49-8641-38D766BE02F9}"/>
    <hyperlink ref="AK41" r:id="rId145" display="https://bowling.lexerbowling.com/bowlingdemeyrin/ligueinternationale2024-2025-27/pl009.htm" xr:uid="{D0F080BA-F863-48BD-840D-1B9A4C39E2F9}"/>
    <hyperlink ref="AK17" r:id="rId146" display="https://bowling.lexerbowling.com/bowlingdemeyrin/ligueinternationale2024-2025-27/pl022.htm" xr:uid="{802F6FB0-6C88-4326-B250-51C37B4CC678}"/>
    <hyperlink ref="AK49" r:id="rId147" display="https://bowling.lexerbowling.com/bowlingdemeyrin/ligueinternationale2024-2025-27/pl072.htm" xr:uid="{63D9A88A-8D47-4738-8ADA-4525544F9423}"/>
    <hyperlink ref="AK54" r:id="rId148" display="https://bowling.lexerbowling.com/bowlingdemeyrin/ligueinternationale2024-2025-27/pl093.htm" xr:uid="{E7F69375-9FFB-4232-9619-953A3DEA46B3}"/>
    <hyperlink ref="AK31" r:id="rId149" display="https://bowling.lexerbowling.com/bowlingdemeyrin/ligueinternationale2024-2025-27/pl098.htm" xr:uid="{8036CA00-7759-480D-A264-04DD2A95E639}"/>
    <hyperlink ref="AK40" r:id="rId150" display="https://bowling.lexerbowling.com/bowlingdemeyrin/ligueinternationale2024-2025-27/pl08F.htm" xr:uid="{5B3F0216-BE2F-4F43-B0EF-2E52EB70466B}"/>
    <hyperlink ref="AK4" r:id="rId151" display="https://bowling.lexerbowling.com/bowlingdemeyrin/ligueinternationale2024-2025-27/pl00B.htm" xr:uid="{6C57B235-927B-4738-B1B1-32C32DB4425B}"/>
    <hyperlink ref="AK53" r:id="rId152" display="https://bowling.lexerbowling.com/bowlingdemeyrin/ligueinternationale2024-2025-27/pl063.htm" xr:uid="{B31C13A9-4582-4C11-8DC1-8DFF421ED12E}"/>
    <hyperlink ref="AK43" r:id="rId153" display="https://bowling.lexerbowling.com/bowlingdemeyrin/ligueinternationale2024-2025-27/pl096.htm" xr:uid="{1F75576F-8ADA-40B3-A1F7-D83933AAFF88}"/>
    <hyperlink ref="AK30" r:id="rId154" display="https://bowling.lexerbowling.com/bowlingdemeyrin/ligueinternationale2024-2025-27/pl03F.htm" xr:uid="{C6B2652B-0707-4D52-8673-1A0D9F833DB8}"/>
    <hyperlink ref="H54" r:id="rId155" display="https://bowling.lexerbowling.com/bowlingdemeyrin/ligueinternationale2024-2025-27/pl093.htm" xr:uid="{F046BCB5-8054-41DC-AFCE-EE087A7D3DFE}"/>
    <hyperlink ref="B54" r:id="rId156" display="https://bowling.lexerbowling.com/bowlingdemeyrin/ligueinternationale2024-2025-27/pl093.htm" xr:uid="{756E2BF2-6E5F-4084-8CED-BAFD119020E5}"/>
  </hyperlinks>
  <pageMargins left="0.7" right="0.7" top="0.75" bottom="0.75" header="0.3" footer="0.3"/>
  <pageSetup paperSize="9" orientation="portrait" r:id="rId157"/>
  <tableParts count="7">
    <tablePart r:id="rId158"/>
    <tablePart r:id="rId159"/>
    <tablePart r:id="rId160"/>
    <tablePart r:id="rId161"/>
    <tablePart r:id="rId162"/>
    <tablePart r:id="rId163"/>
    <tablePart r:id="rId16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897B5-589D-44B7-A34D-C0AEC0D67311}">
  <dimension ref="A1:E32"/>
  <sheetViews>
    <sheetView workbookViewId="0">
      <selection activeCell="J13" sqref="J13"/>
    </sheetView>
  </sheetViews>
  <sheetFormatPr baseColWidth="10" defaultRowHeight="12.75" x14ac:dyDescent="0.2"/>
  <cols>
    <col min="2" max="2" width="23.85546875" customWidth="1"/>
    <col min="3" max="5" width="11.42578125" style="106"/>
  </cols>
  <sheetData>
    <row r="1" spans="1:5" x14ac:dyDescent="0.2">
      <c r="A1" s="121" t="s">
        <v>69</v>
      </c>
      <c r="B1" s="121"/>
      <c r="C1" s="121"/>
      <c r="D1" s="121"/>
      <c r="E1" s="121"/>
    </row>
    <row r="2" spans="1:5" ht="13.5" thickBot="1" x14ac:dyDescent="0.25">
      <c r="A2" s="37" t="s">
        <v>3</v>
      </c>
      <c r="B2" s="37" t="s">
        <v>4</v>
      </c>
      <c r="C2" s="37" t="s">
        <v>5</v>
      </c>
      <c r="D2" s="37" t="s">
        <v>6</v>
      </c>
      <c r="E2" s="37" t="s">
        <v>7</v>
      </c>
    </row>
    <row r="3" spans="1:5" ht="15.75" thickBot="1" x14ac:dyDescent="0.25">
      <c r="A3" s="37">
        <v>1</v>
      </c>
      <c r="B3" s="105" t="s">
        <v>36</v>
      </c>
      <c r="C3" s="109">
        <v>608</v>
      </c>
      <c r="D3" s="109">
        <v>3</v>
      </c>
      <c r="E3" s="110">
        <v>202.66666666666666</v>
      </c>
    </row>
    <row r="4" spans="1:5" ht="15.75" thickBot="1" x14ac:dyDescent="0.25">
      <c r="A4" s="37">
        <v>2</v>
      </c>
      <c r="B4" s="104" t="s">
        <v>37</v>
      </c>
      <c r="C4" s="107">
        <v>514</v>
      </c>
      <c r="D4" s="107">
        <v>3</v>
      </c>
      <c r="E4" s="108">
        <v>171.33333333333334</v>
      </c>
    </row>
    <row r="5" spans="1:5" ht="15.75" thickBot="1" x14ac:dyDescent="0.25">
      <c r="A5" s="37">
        <v>3</v>
      </c>
      <c r="B5" s="104" t="s">
        <v>38</v>
      </c>
      <c r="C5" s="107">
        <v>529</v>
      </c>
      <c r="D5" s="107">
        <v>3</v>
      </c>
      <c r="E5" s="108">
        <v>176.33333333333334</v>
      </c>
    </row>
    <row r="6" spans="1:5" ht="15.75" thickBot="1" x14ac:dyDescent="0.25">
      <c r="A6" s="37">
        <v>4</v>
      </c>
      <c r="B6" s="105" t="s">
        <v>64</v>
      </c>
      <c r="C6" s="109">
        <v>524</v>
      </c>
      <c r="D6" s="109">
        <v>3</v>
      </c>
      <c r="E6" s="110">
        <v>174.66666666666666</v>
      </c>
    </row>
    <row r="7" spans="1:5" ht="15.75" thickBot="1" x14ac:dyDescent="0.25">
      <c r="A7" s="37">
        <v>5</v>
      </c>
      <c r="B7" s="104" t="s">
        <v>21</v>
      </c>
      <c r="C7" s="107">
        <v>563</v>
      </c>
      <c r="D7" s="107">
        <v>3</v>
      </c>
      <c r="E7" s="108">
        <v>187.66666666666666</v>
      </c>
    </row>
    <row r="8" spans="1:5" ht="15.75" thickBot="1" x14ac:dyDescent="0.25">
      <c r="A8" s="37">
        <v>6</v>
      </c>
      <c r="B8" s="105" t="s">
        <v>52</v>
      </c>
      <c r="C8" s="109">
        <v>562</v>
      </c>
      <c r="D8" s="109">
        <v>3</v>
      </c>
      <c r="E8" s="110">
        <v>187.33333333333334</v>
      </c>
    </row>
    <row r="9" spans="1:5" ht="15.75" thickBot="1" x14ac:dyDescent="0.25">
      <c r="A9" s="37">
        <v>7</v>
      </c>
      <c r="B9" s="104" t="s">
        <v>8</v>
      </c>
      <c r="C9" s="107">
        <v>496</v>
      </c>
      <c r="D9" s="107">
        <v>3</v>
      </c>
      <c r="E9" s="108">
        <v>165.33333333333334</v>
      </c>
    </row>
    <row r="10" spans="1:5" ht="15.75" thickBot="1" x14ac:dyDescent="0.25">
      <c r="A10" s="37">
        <v>8</v>
      </c>
      <c r="B10" s="105" t="s">
        <v>9</v>
      </c>
      <c r="C10" s="109">
        <v>547</v>
      </c>
      <c r="D10" s="109">
        <v>3</v>
      </c>
      <c r="E10" s="110">
        <v>182.33333333333334</v>
      </c>
    </row>
    <row r="11" spans="1:5" ht="15.75" thickBot="1" x14ac:dyDescent="0.25">
      <c r="A11" s="37">
        <v>9</v>
      </c>
      <c r="B11" s="104" t="s">
        <v>23</v>
      </c>
      <c r="C11" s="107">
        <v>429</v>
      </c>
      <c r="D11" s="107">
        <v>3</v>
      </c>
      <c r="E11" s="108">
        <v>143</v>
      </c>
    </row>
    <row r="12" spans="1:5" ht="15.75" thickBot="1" x14ac:dyDescent="0.25">
      <c r="A12" s="37">
        <v>10</v>
      </c>
      <c r="B12" s="105" t="s">
        <v>26</v>
      </c>
      <c r="C12" s="109">
        <v>563</v>
      </c>
      <c r="D12" s="109">
        <v>3</v>
      </c>
      <c r="E12" s="110">
        <v>187.66666666666666</v>
      </c>
    </row>
    <row r="13" spans="1:5" ht="15.75" thickBot="1" x14ac:dyDescent="0.25">
      <c r="A13" s="37">
        <v>11</v>
      </c>
      <c r="B13" s="104" t="s">
        <v>48</v>
      </c>
      <c r="C13" s="107">
        <v>587</v>
      </c>
      <c r="D13" s="107">
        <v>3</v>
      </c>
      <c r="E13" s="108">
        <v>195.66666666666666</v>
      </c>
    </row>
    <row r="14" spans="1:5" ht="15.75" thickBot="1" x14ac:dyDescent="0.25">
      <c r="A14" s="37">
        <v>12</v>
      </c>
      <c r="B14" s="104" t="s">
        <v>35</v>
      </c>
      <c r="C14" s="107">
        <v>512</v>
      </c>
      <c r="D14" s="107">
        <v>3</v>
      </c>
      <c r="E14" s="108">
        <v>170.66666666666666</v>
      </c>
    </row>
    <row r="15" spans="1:5" ht="15.75" thickBot="1" x14ac:dyDescent="0.25">
      <c r="A15" s="37">
        <v>13</v>
      </c>
      <c r="B15" s="104" t="s">
        <v>11</v>
      </c>
      <c r="C15" s="107">
        <v>533</v>
      </c>
      <c r="D15" s="107">
        <v>3</v>
      </c>
      <c r="E15" s="108">
        <v>177.66666666666666</v>
      </c>
    </row>
    <row r="16" spans="1:5" ht="15.75" thickBot="1" x14ac:dyDescent="0.25">
      <c r="A16" s="37">
        <v>14</v>
      </c>
      <c r="B16" s="104" t="s">
        <v>32</v>
      </c>
      <c r="C16" s="107">
        <v>581</v>
      </c>
      <c r="D16" s="107">
        <v>3</v>
      </c>
      <c r="E16" s="108">
        <v>193.66666666666666</v>
      </c>
    </row>
    <row r="17" spans="1:5" ht="15.75" thickBot="1" x14ac:dyDescent="0.25">
      <c r="A17" s="37">
        <v>15</v>
      </c>
      <c r="B17" s="105" t="s">
        <v>12</v>
      </c>
      <c r="C17" s="109">
        <v>476</v>
      </c>
      <c r="D17" s="109">
        <v>3</v>
      </c>
      <c r="E17" s="110">
        <v>158.66666666666666</v>
      </c>
    </row>
    <row r="18" spans="1:5" ht="15.75" thickBot="1" x14ac:dyDescent="0.25">
      <c r="A18" s="37">
        <v>16</v>
      </c>
      <c r="B18" s="104" t="s">
        <v>61</v>
      </c>
      <c r="C18" s="107">
        <v>375</v>
      </c>
      <c r="D18" s="107">
        <v>3</v>
      </c>
      <c r="E18" s="108">
        <v>125</v>
      </c>
    </row>
    <row r="19" spans="1:5" ht="15.75" thickBot="1" x14ac:dyDescent="0.25">
      <c r="A19" s="37">
        <v>17</v>
      </c>
      <c r="B19" s="105" t="s">
        <v>68</v>
      </c>
      <c r="C19" s="109">
        <v>414</v>
      </c>
      <c r="D19" s="109">
        <v>3</v>
      </c>
      <c r="E19" s="110">
        <v>138</v>
      </c>
    </row>
    <row r="20" spans="1:5" ht="15.75" thickBot="1" x14ac:dyDescent="0.25">
      <c r="A20" s="37">
        <v>18</v>
      </c>
      <c r="B20" s="105" t="s">
        <v>13</v>
      </c>
      <c r="C20" s="109">
        <v>497</v>
      </c>
      <c r="D20" s="109">
        <v>3</v>
      </c>
      <c r="E20" s="110">
        <v>165.66666666666666</v>
      </c>
    </row>
    <row r="21" spans="1:5" ht="15.75" thickBot="1" x14ac:dyDescent="0.25">
      <c r="A21" s="37">
        <v>19</v>
      </c>
      <c r="B21" s="104" t="s">
        <v>24</v>
      </c>
      <c r="C21" s="107">
        <v>492</v>
      </c>
      <c r="D21" s="107">
        <v>3</v>
      </c>
      <c r="E21" s="108">
        <v>164</v>
      </c>
    </row>
    <row r="22" spans="1:5" ht="15.75" thickBot="1" x14ac:dyDescent="0.25">
      <c r="A22" s="37">
        <v>20</v>
      </c>
      <c r="B22" s="105" t="s">
        <v>57</v>
      </c>
      <c r="C22" s="109">
        <v>525</v>
      </c>
      <c r="D22" s="109">
        <v>3</v>
      </c>
      <c r="E22" s="110">
        <v>175</v>
      </c>
    </row>
    <row r="23" spans="1:5" ht="15.75" thickBot="1" x14ac:dyDescent="0.25">
      <c r="A23" s="37">
        <v>21</v>
      </c>
      <c r="B23" s="105" t="s">
        <v>39</v>
      </c>
      <c r="C23" s="109">
        <v>503</v>
      </c>
      <c r="D23" s="109">
        <v>3</v>
      </c>
      <c r="E23" s="110">
        <v>167.66666666666666</v>
      </c>
    </row>
    <row r="24" spans="1:5" ht="15.75" thickBot="1" x14ac:dyDescent="0.25">
      <c r="A24" s="37">
        <v>22</v>
      </c>
      <c r="B24" s="104" t="s">
        <v>44</v>
      </c>
      <c r="C24" s="107">
        <v>478</v>
      </c>
      <c r="D24" s="107">
        <v>3</v>
      </c>
      <c r="E24" s="108">
        <v>159.33333333333334</v>
      </c>
    </row>
    <row r="25" spans="1:5" ht="15.75" thickBot="1" x14ac:dyDescent="0.25">
      <c r="A25" s="37">
        <v>23</v>
      </c>
      <c r="B25" s="105" t="s">
        <v>54</v>
      </c>
      <c r="C25" s="109">
        <v>623</v>
      </c>
      <c r="D25" s="109">
        <v>3</v>
      </c>
      <c r="E25" s="110">
        <v>207.66666666666666</v>
      </c>
    </row>
    <row r="26" spans="1:5" ht="15.75" thickBot="1" x14ac:dyDescent="0.25">
      <c r="A26" s="37">
        <v>24</v>
      </c>
      <c r="B26" s="104" t="s">
        <v>60</v>
      </c>
      <c r="C26" s="107">
        <v>566</v>
      </c>
      <c r="D26" s="107">
        <v>3</v>
      </c>
      <c r="E26" s="108">
        <v>188.66666666666666</v>
      </c>
    </row>
    <row r="27" spans="1:5" ht="15.75" thickBot="1" x14ac:dyDescent="0.25">
      <c r="A27" s="37">
        <v>25</v>
      </c>
      <c r="B27" s="104" t="s">
        <v>56</v>
      </c>
      <c r="C27" s="107">
        <v>502</v>
      </c>
      <c r="D27" s="107">
        <v>3</v>
      </c>
      <c r="E27" s="108">
        <v>167.33333333333334</v>
      </c>
    </row>
    <row r="28" spans="1:5" ht="15.75" thickBot="1" x14ac:dyDescent="0.25">
      <c r="A28" s="37">
        <v>26</v>
      </c>
      <c r="B28" s="104" t="s">
        <v>34</v>
      </c>
      <c r="C28" s="107">
        <v>500</v>
      </c>
      <c r="D28" s="107">
        <v>3</v>
      </c>
      <c r="E28" s="108">
        <v>166.66666666666666</v>
      </c>
    </row>
    <row r="29" spans="1:5" ht="15.75" thickBot="1" x14ac:dyDescent="0.25">
      <c r="A29" s="37">
        <v>27</v>
      </c>
      <c r="B29" s="105" t="s">
        <v>15</v>
      </c>
      <c r="C29" s="109">
        <v>612</v>
      </c>
      <c r="D29" s="109">
        <v>3</v>
      </c>
      <c r="E29" s="110">
        <v>204</v>
      </c>
    </row>
    <row r="30" spans="1:5" ht="15.75" thickBot="1" x14ac:dyDescent="0.25">
      <c r="A30" s="37">
        <v>28</v>
      </c>
      <c r="B30" s="104" t="s">
        <v>33</v>
      </c>
      <c r="C30" s="107">
        <v>515</v>
      </c>
      <c r="D30" s="107">
        <v>3</v>
      </c>
      <c r="E30" s="108">
        <v>171.66666666666666</v>
      </c>
    </row>
    <row r="31" spans="1:5" ht="15.75" thickBot="1" x14ac:dyDescent="0.25">
      <c r="A31" s="37">
        <v>29</v>
      </c>
      <c r="B31" s="105" t="s">
        <v>67</v>
      </c>
      <c r="C31" s="109">
        <v>440</v>
      </c>
      <c r="D31" s="109">
        <v>3</v>
      </c>
      <c r="E31" s="110">
        <v>146.66666666666666</v>
      </c>
    </row>
    <row r="32" spans="1:5" ht="15.75" thickBot="1" x14ac:dyDescent="0.25">
      <c r="A32" s="37">
        <v>30</v>
      </c>
      <c r="B32" s="104" t="s">
        <v>51</v>
      </c>
      <c r="C32" s="107">
        <v>524</v>
      </c>
      <c r="D32" s="107">
        <v>3</v>
      </c>
      <c r="E32" s="108">
        <v>174.66666666666666</v>
      </c>
    </row>
  </sheetData>
  <sortState xmlns:xlrd2="http://schemas.microsoft.com/office/spreadsheetml/2017/richdata2" ref="B3:F32">
    <sortCondition ref="B3:B32"/>
  </sortState>
  <mergeCells count="1">
    <mergeCell ref="A1:E1"/>
  </mergeCells>
  <conditionalFormatting sqref="E3:E32">
    <cfRule type="cellIs" dxfId="8" priority="1" stopIfTrue="1" operator="greaterThanOrEqual">
      <formula>200</formula>
    </cfRule>
  </conditionalFormatting>
  <hyperlinks>
    <hyperlink ref="B16" r:id="rId1" display="https://bowling.lexerbowling.com/bowlingdemeyrin/ligueinternationale2024-2025-27/pl03A.htm" xr:uid="{77DBE59E-9DCF-4290-B68F-06838E36D970}"/>
    <hyperlink ref="B5" r:id="rId2" display="https://bowling.lexerbowling.com/bowlingdemeyrin/ligueinternationale2024-2025-27/pl012.htm" xr:uid="{77892CC6-E059-4256-A27E-2DE70E402C5F}"/>
    <hyperlink ref="B29" r:id="rId3" display="https://bowling.lexerbowling.com/bowlingdemeyrin/ligueinternationale2024-2025-27/pl071.htm" xr:uid="{F9F3E344-4886-464A-B573-94189D308206}"/>
    <hyperlink ref="B7" r:id="rId4" display="https://bowling.lexerbowling.com/bowlingdemeyrin/ligueinternationale2024-2025-27/pl07C.htm" xr:uid="{2B2018BF-3000-4F25-A1CC-93817DBD568B}"/>
    <hyperlink ref="B13" r:id="rId5" display="https://bowling.lexerbowling.com/bowlingdemeyrin/ligueinternationale2024-2025-27/pl06F.htm" xr:uid="{EE2A3652-C5DE-4332-BB35-16FF6E544A11}"/>
    <hyperlink ref="B10" r:id="rId6" display="https://bowling.lexerbowling.com/bowlingdemeyrin/ligueinternationale2024-2025-27/pl01E.htm" xr:uid="{17CE6717-29E1-4F0B-B0D9-D8A315698E93}"/>
    <hyperlink ref="B32" r:id="rId7" display="https://bowling.lexerbowling.com/bowlingdemeyrin/ligueinternationale2024-2025-27/pl069.htm" xr:uid="{64A4E996-F176-46F3-8180-0325CB4E1A4A}"/>
    <hyperlink ref="B8" r:id="rId8" display="https://bowling.lexerbowling.com/bowlingdemeyrin/ligueinternationale2024-2025-27/pl018.htm" xr:uid="{308210FA-FD0E-478B-8E37-1C0F734D951E}"/>
    <hyperlink ref="B3" r:id="rId9" display="https://bowling.lexerbowling.com/bowlingdemeyrin/ligueinternationale2024-2025-27/pl00C.htm" xr:uid="{E3CBB7CE-5453-4F7D-AD9C-63D892826153}"/>
    <hyperlink ref="B25" r:id="rId10" display="https://bowling.lexerbowling.com/bowlingdemeyrin/ligueinternationale2024-2025-27/pl007.htm" xr:uid="{E4C0DFA6-F7A9-4A54-8BCA-A21494B6D403}"/>
    <hyperlink ref="B4" r:id="rId11" display="https://bowling.lexerbowling.com/bowlingdemeyrin/ligueinternationale2024-2025-27/pl07A.htm" xr:uid="{65151FF7-B393-47E5-8A7F-5AB7ABADB9DB}"/>
    <hyperlink ref="B6" r:id="rId12" display="https://bowling.lexerbowling.com/bowlingdemeyrin/ligueinternationale2024-2025-27/pl070.htm" xr:uid="{DCDB4317-8507-4C97-BD01-A37A1D3E14F5}"/>
    <hyperlink ref="B12" r:id="rId13" display="https://bowling.lexerbowling.com/bowlingdemeyrin/ligueinternationale2024-2025-27/pl024.htm" xr:uid="{46E8857D-DB0E-4321-A5E7-12D04A820D30}"/>
    <hyperlink ref="B20" r:id="rId14" display="https://bowling.lexerbowling.com/bowlingdemeyrin/ligueinternationale2024-2025-27/pl048.htm" xr:uid="{5577085E-8508-4B56-88A0-1F2246DAC57A}"/>
    <hyperlink ref="B28" r:id="rId15" display="https://bowling.lexerbowling.com/bowlingdemeyrin/ligueinternationale2024-2025-27/pl054.htm" xr:uid="{FC45C4BE-7275-497F-A87A-A25F9106182C}"/>
    <hyperlink ref="B22" r:id="rId16" display="https://bowling.lexerbowling.com/bowlingdemeyrin/ligueinternationale2024-2025-27/pl09C.htm" xr:uid="{5FA59EA3-E22F-4409-859F-1B2D0D51ECA9}"/>
    <hyperlink ref="B27" r:id="rId17" display="https://bowling.lexerbowling.com/bowlingdemeyrin/ligueinternationale2024-2025-27/pl04F.htm" xr:uid="{8B70B782-16D2-4D41-9D35-CCF105EBC6FD}"/>
    <hyperlink ref="B15" r:id="rId18" display="https://bowling.lexerbowling.com/bowlingdemeyrin/ligueinternationale2024-2025-27/pl030.htm" xr:uid="{7D292548-1C08-41CD-B7E7-1308C23CB212}"/>
    <hyperlink ref="B21" r:id="rId19" display="https://bowling.lexerbowling.com/bowlingdemeyrin/ligueinternationale2024-2025-27/pl049.htm" xr:uid="{3D6408D7-8787-4708-B6F6-835B1CA22807}"/>
    <hyperlink ref="B9" r:id="rId20" display="https://bowling.lexerbowling.com/bowlingdemeyrin/ligueinternationale2024-2025-27/pl01A.htm" xr:uid="{C0BB6BD3-65A6-45E7-A2ED-77575D3FAAED}"/>
    <hyperlink ref="B14" r:id="rId21" display="https://bowling.lexerbowling.com/bowlingdemeyrin/ligueinternationale2024-2025-27/pl06E.htm" xr:uid="{FC639079-170B-4F47-BAAA-67ECA237F72B}"/>
    <hyperlink ref="B23" r:id="rId22" display="https://bowling.lexerbowling.com/bowlingdemeyrin/ligueinternationale2024-2025-27/pl095.htm" xr:uid="{7E9BA19B-2BC8-4956-9099-16F990ABEF09}"/>
    <hyperlink ref="B30" r:id="rId23" display="https://bowling.lexerbowling.com/bowlingdemeyrin/ligueinternationale2024-2025-27/pl08D.htm" xr:uid="{E4D9D9AC-EB67-48AB-963F-B819B54A813C}"/>
    <hyperlink ref="B24" r:id="rId24" display="https://bowling.lexerbowling.com/bowlingdemeyrin/ligueinternationale2024-2025-27/pl099.htm" xr:uid="{7659BFED-34B6-443A-9542-E4BA9693F5A2}"/>
    <hyperlink ref="B17" r:id="rId25" display="https://bowling.lexerbowling.com/bowlingdemeyrin/ligueinternationale2024-2025-27/pl03E.htm" xr:uid="{C7C50EB1-7917-4201-A90B-E7EBBB600680}"/>
    <hyperlink ref="B11" r:id="rId26" display="https://bowling.lexerbowling.com/bowlingdemeyrin/ligueinternationale2024-2025-27/pl022.htm" xr:uid="{820BCA18-AA98-469E-BA5D-A090C9287ABB}"/>
    <hyperlink ref="B31" r:id="rId27" display="https://bowling.lexerbowling.com/bowlingdemeyrin/ligueinternationale2024-2025-27/pl072.htm" xr:uid="{990B0446-7005-4BBA-B224-FCB272B16131}"/>
    <hyperlink ref="B19" r:id="rId28" display="https://bowling.lexerbowling.com/bowlingdemeyrin/ligueinternationale2024-2025-27/pl098.htm" xr:uid="{095BE1B9-A2B2-42A8-8604-FABDBEBE31D8}"/>
    <hyperlink ref="B26" r:id="rId29" display="https://bowling.lexerbowling.com/bowlingdemeyrin/ligueinternationale2024-2025-27/pl08F.htm" xr:uid="{5F9C5C1C-F024-4658-B044-548A11805AB6}"/>
    <hyperlink ref="B18" r:id="rId30" display="https://bowling.lexerbowling.com/bowlingdemeyrin/ligueinternationale2024-2025-27/pl03F.htm" xr:uid="{C20E4282-3057-4928-B792-296A2D1CF6F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027B-2D12-4D7B-AD90-D8060C838AF6}">
  <dimension ref="A1:Q65"/>
  <sheetViews>
    <sheetView zoomScaleNormal="100" workbookViewId="0">
      <selection activeCell="I9" sqref="I9"/>
    </sheetView>
  </sheetViews>
  <sheetFormatPr baseColWidth="10" defaultRowHeight="12.75" x14ac:dyDescent="0.2"/>
  <cols>
    <col min="1" max="1" width="11.42578125" style="37"/>
    <col min="2" max="2" width="23.140625" customWidth="1"/>
    <col min="3" max="8" width="11.42578125" style="37"/>
    <col min="10" max="10" width="4.7109375" style="3" bestFit="1" customWidth="1"/>
    <col min="11" max="11" width="23.140625" customWidth="1"/>
    <col min="12" max="16" width="11.42578125" style="3"/>
  </cols>
  <sheetData>
    <row r="1" spans="1:17" ht="13.5" thickBot="1" x14ac:dyDescent="0.25">
      <c r="A1" s="124">
        <v>45544</v>
      </c>
      <c r="B1" s="125"/>
      <c r="C1" s="125"/>
      <c r="D1" s="125"/>
      <c r="E1" s="125"/>
      <c r="F1" s="125"/>
      <c r="G1" s="125"/>
      <c r="H1" s="20"/>
      <c r="J1" s="122">
        <v>45558</v>
      </c>
      <c r="K1" s="123"/>
      <c r="L1" s="123"/>
      <c r="M1" s="123"/>
      <c r="N1" s="123"/>
      <c r="O1" s="123"/>
      <c r="P1" s="123"/>
      <c r="Q1" s="123"/>
    </row>
    <row r="2" spans="1:17" ht="13.5" thickBot="1" x14ac:dyDescent="0.25">
      <c r="A2" s="102" t="s">
        <v>3</v>
      </c>
      <c r="B2" s="103" t="s">
        <v>4</v>
      </c>
      <c r="C2" s="102" t="s">
        <v>27</v>
      </c>
      <c r="D2" s="102" t="s">
        <v>28</v>
      </c>
      <c r="E2" s="102" t="s">
        <v>29</v>
      </c>
      <c r="F2" s="102" t="s">
        <v>30</v>
      </c>
      <c r="G2" s="102" t="s">
        <v>5</v>
      </c>
      <c r="J2" s="42" t="s">
        <v>3</v>
      </c>
      <c r="K2" s="43" t="s">
        <v>4</v>
      </c>
      <c r="L2" s="42" t="s">
        <v>27</v>
      </c>
      <c r="M2" s="42" t="s">
        <v>28</v>
      </c>
      <c r="N2" s="42" t="s">
        <v>29</v>
      </c>
      <c r="O2" s="42" t="s">
        <v>30</v>
      </c>
      <c r="P2" s="42" t="s">
        <v>5</v>
      </c>
      <c r="Q2" s="37"/>
    </row>
    <row r="3" spans="1:17" ht="13.5" thickBot="1" x14ac:dyDescent="0.25">
      <c r="A3" s="101">
        <v>1</v>
      </c>
      <c r="B3" s="36" t="s">
        <v>25</v>
      </c>
      <c r="C3" s="101">
        <v>179</v>
      </c>
      <c r="D3" s="101">
        <v>147</v>
      </c>
      <c r="E3" s="101">
        <v>147</v>
      </c>
      <c r="F3" s="101">
        <v>473</v>
      </c>
      <c r="G3" s="101">
        <v>473</v>
      </c>
      <c r="J3" s="38">
        <v>1</v>
      </c>
      <c r="K3" s="36" t="s">
        <v>25</v>
      </c>
      <c r="L3" s="38">
        <v>148</v>
      </c>
      <c r="M3" s="38">
        <v>182</v>
      </c>
      <c r="N3" s="38">
        <v>182</v>
      </c>
      <c r="O3" s="38">
        <v>512</v>
      </c>
      <c r="P3" s="38">
        <v>512</v>
      </c>
      <c r="Q3" s="37"/>
    </row>
    <row r="4" spans="1:17" ht="13.5" thickBot="1" x14ac:dyDescent="0.25">
      <c r="A4" s="101">
        <v>2</v>
      </c>
      <c r="B4" s="36" t="s">
        <v>36</v>
      </c>
      <c r="C4" s="101">
        <v>153</v>
      </c>
      <c r="D4" s="101">
        <v>177</v>
      </c>
      <c r="E4" s="101">
        <v>147</v>
      </c>
      <c r="F4" s="101">
        <v>477</v>
      </c>
      <c r="G4" s="101">
        <v>477</v>
      </c>
      <c r="J4" s="38">
        <v>2</v>
      </c>
      <c r="K4" s="36" t="s">
        <v>37</v>
      </c>
      <c r="L4" s="38">
        <v>167</v>
      </c>
      <c r="M4" s="38">
        <v>194</v>
      </c>
      <c r="N4" s="38">
        <v>168</v>
      </c>
      <c r="O4" s="38">
        <v>529</v>
      </c>
      <c r="P4" s="38">
        <v>529</v>
      </c>
      <c r="Q4" s="37"/>
    </row>
    <row r="5" spans="1:17" ht="13.5" thickBot="1" x14ac:dyDescent="0.25">
      <c r="A5" s="101">
        <v>3</v>
      </c>
      <c r="B5" s="36" t="s">
        <v>37</v>
      </c>
      <c r="C5" s="101">
        <v>191</v>
      </c>
      <c r="D5" s="101">
        <v>189</v>
      </c>
      <c r="E5" s="101">
        <v>170</v>
      </c>
      <c r="F5" s="101">
        <v>550</v>
      </c>
      <c r="G5" s="101">
        <v>550</v>
      </c>
      <c r="J5" s="38">
        <v>3</v>
      </c>
      <c r="K5" s="36" t="s">
        <v>38</v>
      </c>
      <c r="L5" s="39">
        <v>248</v>
      </c>
      <c r="M5" s="39">
        <v>238</v>
      </c>
      <c r="N5" s="38">
        <v>164</v>
      </c>
      <c r="O5" s="38">
        <v>650</v>
      </c>
      <c r="P5" s="38">
        <v>650</v>
      </c>
      <c r="Q5" s="37"/>
    </row>
    <row r="6" spans="1:17" ht="13.5" thickBot="1" x14ac:dyDescent="0.25">
      <c r="A6" s="101">
        <v>4</v>
      </c>
      <c r="B6" s="36" t="s">
        <v>38</v>
      </c>
      <c r="C6" s="101">
        <v>154</v>
      </c>
      <c r="D6" s="101">
        <v>167</v>
      </c>
      <c r="E6" s="39">
        <v>202</v>
      </c>
      <c r="F6" s="101">
        <v>523</v>
      </c>
      <c r="G6" s="101">
        <v>523</v>
      </c>
      <c r="J6" s="38">
        <v>4</v>
      </c>
      <c r="K6" s="36" t="s">
        <v>64</v>
      </c>
      <c r="L6" s="38">
        <v>171</v>
      </c>
      <c r="M6" s="38">
        <v>170</v>
      </c>
      <c r="N6" s="38">
        <v>185</v>
      </c>
      <c r="O6" s="38">
        <v>526</v>
      </c>
      <c r="P6" s="38">
        <v>526</v>
      </c>
      <c r="Q6" s="37"/>
    </row>
    <row r="7" spans="1:17" ht="13.5" thickBot="1" x14ac:dyDescent="0.25">
      <c r="A7" s="101">
        <v>5</v>
      </c>
      <c r="B7" s="36" t="s">
        <v>21</v>
      </c>
      <c r="C7" s="101">
        <v>180</v>
      </c>
      <c r="D7" s="101">
        <v>177</v>
      </c>
      <c r="E7" s="39">
        <v>200</v>
      </c>
      <c r="F7" s="101">
        <v>557</v>
      </c>
      <c r="G7" s="101">
        <v>557</v>
      </c>
      <c r="J7" s="38">
        <v>5</v>
      </c>
      <c r="K7" s="36" t="s">
        <v>21</v>
      </c>
      <c r="L7" s="39">
        <v>200</v>
      </c>
      <c r="M7" s="38">
        <v>184</v>
      </c>
      <c r="N7" s="38">
        <v>169</v>
      </c>
      <c r="O7" s="38">
        <v>553</v>
      </c>
      <c r="P7" s="38">
        <v>553</v>
      </c>
      <c r="Q7" s="37"/>
    </row>
    <row r="8" spans="1:17" ht="13.5" thickBot="1" x14ac:dyDescent="0.25">
      <c r="A8" s="101">
        <v>6</v>
      </c>
      <c r="B8" s="36" t="s">
        <v>8</v>
      </c>
      <c r="C8" s="101">
        <v>160</v>
      </c>
      <c r="D8" s="101">
        <v>173</v>
      </c>
      <c r="E8" s="101">
        <v>146</v>
      </c>
      <c r="F8" s="101">
        <v>479</v>
      </c>
      <c r="G8" s="101">
        <v>479</v>
      </c>
      <c r="J8" s="38">
        <v>6</v>
      </c>
      <c r="K8" s="36" t="s">
        <v>52</v>
      </c>
      <c r="L8" s="38">
        <v>149</v>
      </c>
      <c r="M8" s="38">
        <v>187</v>
      </c>
      <c r="N8" s="38">
        <v>193</v>
      </c>
      <c r="O8" s="38">
        <v>529</v>
      </c>
      <c r="P8" s="38">
        <v>529</v>
      </c>
      <c r="Q8" s="37"/>
    </row>
    <row r="9" spans="1:17" ht="13.5" thickBot="1" x14ac:dyDescent="0.25">
      <c r="A9" s="101">
        <v>7</v>
      </c>
      <c r="B9" s="36" t="s">
        <v>9</v>
      </c>
      <c r="C9" s="101">
        <v>159</v>
      </c>
      <c r="D9" s="39">
        <v>215</v>
      </c>
      <c r="E9" s="101">
        <v>181</v>
      </c>
      <c r="F9" s="101">
        <v>555</v>
      </c>
      <c r="G9" s="101">
        <v>555</v>
      </c>
      <c r="J9" s="38">
        <v>7</v>
      </c>
      <c r="K9" s="36" t="s">
        <v>9</v>
      </c>
      <c r="L9" s="38">
        <v>185</v>
      </c>
      <c r="M9" s="38">
        <v>180</v>
      </c>
      <c r="N9" s="38">
        <v>162</v>
      </c>
      <c r="O9" s="38">
        <v>527</v>
      </c>
      <c r="P9" s="38">
        <v>527</v>
      </c>
      <c r="Q9" s="37"/>
    </row>
    <row r="10" spans="1:17" ht="13.5" thickBot="1" x14ac:dyDescent="0.25">
      <c r="A10" s="101">
        <v>8</v>
      </c>
      <c r="B10" s="36" t="s">
        <v>10</v>
      </c>
      <c r="C10" s="101">
        <v>159</v>
      </c>
      <c r="D10" s="101">
        <v>176</v>
      </c>
      <c r="E10" s="101">
        <v>182</v>
      </c>
      <c r="F10" s="101">
        <v>517</v>
      </c>
      <c r="G10" s="101">
        <v>517</v>
      </c>
      <c r="J10" s="38">
        <v>8</v>
      </c>
      <c r="K10" s="36" t="s">
        <v>10</v>
      </c>
      <c r="L10" s="38">
        <v>155</v>
      </c>
      <c r="M10" s="38">
        <v>149</v>
      </c>
      <c r="N10" s="38">
        <v>170</v>
      </c>
      <c r="O10" s="38">
        <v>474</v>
      </c>
      <c r="P10" s="38">
        <v>474</v>
      </c>
      <c r="Q10" s="37"/>
    </row>
    <row r="11" spans="1:17" ht="13.5" thickBot="1" x14ac:dyDescent="0.25">
      <c r="A11" s="101">
        <v>9</v>
      </c>
      <c r="B11" s="36" t="s">
        <v>23</v>
      </c>
      <c r="C11" s="101">
        <v>171</v>
      </c>
      <c r="D11" s="101">
        <v>139</v>
      </c>
      <c r="E11" s="101">
        <v>146</v>
      </c>
      <c r="F11" s="101">
        <v>456</v>
      </c>
      <c r="G11" s="101">
        <v>456</v>
      </c>
      <c r="J11" s="38">
        <v>9</v>
      </c>
      <c r="K11" s="36" t="s">
        <v>23</v>
      </c>
      <c r="L11" s="38">
        <v>195</v>
      </c>
      <c r="M11" s="38">
        <v>184</v>
      </c>
      <c r="N11" s="38">
        <v>118</v>
      </c>
      <c r="O11" s="38">
        <v>497</v>
      </c>
      <c r="P11" s="38">
        <v>497</v>
      </c>
      <c r="Q11" s="37"/>
    </row>
    <row r="12" spans="1:17" ht="13.5" thickBot="1" x14ac:dyDescent="0.25">
      <c r="A12" s="101">
        <v>10</v>
      </c>
      <c r="B12" s="36" t="s">
        <v>26</v>
      </c>
      <c r="C12" s="101">
        <v>179</v>
      </c>
      <c r="D12" s="101">
        <v>177</v>
      </c>
      <c r="E12" s="101">
        <v>149</v>
      </c>
      <c r="F12" s="101">
        <v>505</v>
      </c>
      <c r="G12" s="101">
        <v>505</v>
      </c>
      <c r="J12" s="38">
        <v>10</v>
      </c>
      <c r="K12" s="36" t="s">
        <v>26</v>
      </c>
      <c r="L12" s="38">
        <v>194</v>
      </c>
      <c r="M12" s="38">
        <v>139</v>
      </c>
      <c r="N12" s="38">
        <v>170</v>
      </c>
      <c r="O12" s="38">
        <v>503</v>
      </c>
      <c r="P12" s="38">
        <v>503</v>
      </c>
      <c r="Q12" s="37"/>
    </row>
    <row r="13" spans="1:17" ht="13.5" thickBot="1" x14ac:dyDescent="0.25">
      <c r="A13" s="101">
        <v>11</v>
      </c>
      <c r="B13" s="36" t="s">
        <v>19</v>
      </c>
      <c r="C13" s="101">
        <v>164</v>
      </c>
      <c r="D13" s="101">
        <v>177</v>
      </c>
      <c r="E13" s="101">
        <v>182</v>
      </c>
      <c r="F13" s="101">
        <v>523</v>
      </c>
      <c r="G13" s="101">
        <v>523</v>
      </c>
      <c r="J13" s="38">
        <v>11</v>
      </c>
      <c r="K13" s="36" t="s">
        <v>48</v>
      </c>
      <c r="L13" s="39">
        <v>200</v>
      </c>
      <c r="M13" s="38">
        <v>157</v>
      </c>
      <c r="N13" s="38">
        <v>136</v>
      </c>
      <c r="O13" s="38">
        <v>493</v>
      </c>
      <c r="P13" s="38">
        <v>493</v>
      </c>
      <c r="Q13" s="37"/>
    </row>
    <row r="14" spans="1:17" ht="13.5" thickBot="1" x14ac:dyDescent="0.25">
      <c r="A14" s="101">
        <v>12</v>
      </c>
      <c r="B14" s="36" t="s">
        <v>22</v>
      </c>
      <c r="C14" s="101">
        <v>135</v>
      </c>
      <c r="D14" s="39">
        <v>209</v>
      </c>
      <c r="E14" s="101">
        <v>163</v>
      </c>
      <c r="F14" s="101">
        <v>507</v>
      </c>
      <c r="G14" s="101">
        <v>507</v>
      </c>
      <c r="J14" s="38">
        <v>12</v>
      </c>
      <c r="K14" s="36" t="s">
        <v>62</v>
      </c>
      <c r="L14" s="38">
        <v>174</v>
      </c>
      <c r="M14" s="38">
        <v>197</v>
      </c>
      <c r="N14" s="38">
        <v>175</v>
      </c>
      <c r="O14" s="38">
        <v>546</v>
      </c>
      <c r="P14" s="38">
        <v>546</v>
      </c>
      <c r="Q14" s="37"/>
    </row>
    <row r="15" spans="1:17" ht="13.5" thickBot="1" x14ac:dyDescent="0.25">
      <c r="A15" s="101">
        <v>13</v>
      </c>
      <c r="B15" s="36" t="s">
        <v>35</v>
      </c>
      <c r="C15" s="101">
        <v>190</v>
      </c>
      <c r="D15" s="101">
        <v>162</v>
      </c>
      <c r="E15" s="101">
        <v>151</v>
      </c>
      <c r="F15" s="101">
        <v>503</v>
      </c>
      <c r="G15" s="101">
        <v>503</v>
      </c>
      <c r="J15" s="38">
        <v>13</v>
      </c>
      <c r="K15" s="36" t="s">
        <v>19</v>
      </c>
      <c r="L15" s="39">
        <v>211</v>
      </c>
      <c r="M15" s="39">
        <v>214</v>
      </c>
      <c r="N15" s="38">
        <v>172</v>
      </c>
      <c r="O15" s="38">
        <v>597</v>
      </c>
      <c r="P15" s="38">
        <v>597</v>
      </c>
      <c r="Q15" s="37"/>
    </row>
    <row r="16" spans="1:17" ht="13.5" thickBot="1" x14ac:dyDescent="0.25">
      <c r="A16" s="101">
        <v>14</v>
      </c>
      <c r="B16" s="36" t="s">
        <v>11</v>
      </c>
      <c r="C16" s="101">
        <v>168</v>
      </c>
      <c r="D16" s="101">
        <v>136</v>
      </c>
      <c r="E16" s="101">
        <v>155</v>
      </c>
      <c r="F16" s="101">
        <v>459</v>
      </c>
      <c r="G16" s="101">
        <v>459</v>
      </c>
      <c r="J16" s="38">
        <v>14</v>
      </c>
      <c r="K16" s="36" t="s">
        <v>22</v>
      </c>
      <c r="L16" s="39">
        <v>203</v>
      </c>
      <c r="M16" s="39">
        <v>204</v>
      </c>
      <c r="N16" s="38">
        <v>194</v>
      </c>
      <c r="O16" s="38">
        <v>601</v>
      </c>
      <c r="P16" s="38">
        <v>601</v>
      </c>
      <c r="Q16" s="37"/>
    </row>
    <row r="17" spans="1:17" ht="13.5" thickBot="1" x14ac:dyDescent="0.25">
      <c r="A17" s="101">
        <v>15</v>
      </c>
      <c r="B17" s="36" t="s">
        <v>42</v>
      </c>
      <c r="C17" s="39">
        <v>221</v>
      </c>
      <c r="D17" s="101">
        <v>179</v>
      </c>
      <c r="E17" s="39">
        <v>200</v>
      </c>
      <c r="F17" s="101">
        <v>600</v>
      </c>
      <c r="G17" s="101">
        <v>600</v>
      </c>
      <c r="J17" s="38">
        <v>15</v>
      </c>
      <c r="K17" s="36" t="s">
        <v>35</v>
      </c>
      <c r="L17" s="38">
        <v>163</v>
      </c>
      <c r="M17" s="38">
        <v>155</v>
      </c>
      <c r="N17" s="38">
        <v>128</v>
      </c>
      <c r="O17" s="38">
        <v>446</v>
      </c>
      <c r="P17" s="38">
        <v>446</v>
      </c>
      <c r="Q17" s="37"/>
    </row>
    <row r="18" spans="1:17" ht="13.5" thickBot="1" x14ac:dyDescent="0.25">
      <c r="A18" s="101">
        <v>16</v>
      </c>
      <c r="B18" s="36" t="s">
        <v>32</v>
      </c>
      <c r="C18" s="101">
        <v>193</v>
      </c>
      <c r="D18" s="39">
        <v>231</v>
      </c>
      <c r="E18" s="101">
        <v>197</v>
      </c>
      <c r="F18" s="101">
        <v>621</v>
      </c>
      <c r="G18" s="101">
        <v>621</v>
      </c>
      <c r="J18" s="38">
        <v>16</v>
      </c>
      <c r="K18" s="36" t="s">
        <v>32</v>
      </c>
      <c r="L18" s="38">
        <v>179</v>
      </c>
      <c r="M18" s="38">
        <v>178</v>
      </c>
      <c r="N18" s="39">
        <v>215</v>
      </c>
      <c r="O18" s="38">
        <v>572</v>
      </c>
      <c r="P18" s="38">
        <v>572</v>
      </c>
      <c r="Q18" s="37"/>
    </row>
    <row r="19" spans="1:17" ht="13.5" thickBot="1" x14ac:dyDescent="0.25">
      <c r="A19" s="101">
        <v>17</v>
      </c>
      <c r="B19" s="36" t="s">
        <v>12</v>
      </c>
      <c r="C19" s="101">
        <v>162</v>
      </c>
      <c r="D19" s="101">
        <v>141</v>
      </c>
      <c r="E19" s="101">
        <v>154</v>
      </c>
      <c r="F19" s="101">
        <v>457</v>
      </c>
      <c r="G19" s="101">
        <v>457</v>
      </c>
      <c r="J19" s="38">
        <v>17</v>
      </c>
      <c r="K19" s="36" t="s">
        <v>13</v>
      </c>
      <c r="L19" s="38">
        <v>166</v>
      </c>
      <c r="M19" s="38">
        <v>199</v>
      </c>
      <c r="N19" s="38">
        <v>183</v>
      </c>
      <c r="O19" s="38">
        <v>548</v>
      </c>
      <c r="P19" s="38">
        <v>548</v>
      </c>
      <c r="Q19" s="37"/>
    </row>
    <row r="20" spans="1:17" ht="13.5" thickBot="1" x14ac:dyDescent="0.25">
      <c r="A20" s="101">
        <v>18</v>
      </c>
      <c r="B20" s="36" t="s">
        <v>13</v>
      </c>
      <c r="C20" s="101">
        <v>174</v>
      </c>
      <c r="D20" s="101">
        <v>139</v>
      </c>
      <c r="E20" s="101">
        <v>154</v>
      </c>
      <c r="F20" s="101">
        <v>467</v>
      </c>
      <c r="G20" s="101">
        <v>467</v>
      </c>
      <c r="J20" s="38">
        <v>18</v>
      </c>
      <c r="K20" s="36" t="s">
        <v>24</v>
      </c>
      <c r="L20" s="38">
        <v>134</v>
      </c>
      <c r="M20" s="38">
        <v>171</v>
      </c>
      <c r="N20" s="38">
        <v>191</v>
      </c>
      <c r="O20" s="38">
        <v>496</v>
      </c>
      <c r="P20" s="38">
        <v>496</v>
      </c>
      <c r="Q20" s="37"/>
    </row>
    <row r="21" spans="1:17" ht="13.5" thickBot="1" x14ac:dyDescent="0.25">
      <c r="A21" s="101">
        <v>19</v>
      </c>
      <c r="B21" s="36" t="s">
        <v>24</v>
      </c>
      <c r="C21" s="101">
        <v>173</v>
      </c>
      <c r="D21" s="101">
        <v>190</v>
      </c>
      <c r="E21" s="101">
        <v>152</v>
      </c>
      <c r="F21" s="101">
        <v>515</v>
      </c>
      <c r="G21" s="101">
        <v>515</v>
      </c>
      <c r="J21" s="38">
        <v>19</v>
      </c>
      <c r="K21" s="36" t="s">
        <v>43</v>
      </c>
      <c r="L21" s="38">
        <v>144</v>
      </c>
      <c r="M21" s="38">
        <v>163</v>
      </c>
      <c r="N21" s="38">
        <v>158</v>
      </c>
      <c r="O21" s="38">
        <v>465</v>
      </c>
      <c r="P21" s="38">
        <v>465</v>
      </c>
      <c r="Q21" s="37"/>
    </row>
    <row r="22" spans="1:17" ht="13.5" thickBot="1" x14ac:dyDescent="0.25">
      <c r="A22" s="101">
        <v>20</v>
      </c>
      <c r="B22" s="36" t="s">
        <v>43</v>
      </c>
      <c r="C22" s="101">
        <v>184</v>
      </c>
      <c r="D22" s="101">
        <v>120</v>
      </c>
      <c r="E22" s="101">
        <v>156</v>
      </c>
      <c r="F22" s="101">
        <v>460</v>
      </c>
      <c r="G22" s="101">
        <v>460</v>
      </c>
      <c r="J22" s="38">
        <v>20</v>
      </c>
      <c r="K22" s="36" t="s">
        <v>39</v>
      </c>
      <c r="L22" s="38">
        <v>144</v>
      </c>
      <c r="M22" s="38">
        <v>132</v>
      </c>
      <c r="N22" s="38">
        <v>123</v>
      </c>
      <c r="O22" s="38">
        <v>399</v>
      </c>
      <c r="P22" s="38">
        <v>399</v>
      </c>
      <c r="Q22" s="37"/>
    </row>
    <row r="23" spans="1:17" ht="13.5" thickBot="1" x14ac:dyDescent="0.25">
      <c r="A23" s="101">
        <v>21</v>
      </c>
      <c r="B23" s="36" t="s">
        <v>39</v>
      </c>
      <c r="C23" s="101">
        <v>145</v>
      </c>
      <c r="D23" s="101">
        <v>149</v>
      </c>
      <c r="E23" s="101">
        <v>191</v>
      </c>
      <c r="F23" s="101">
        <v>485</v>
      </c>
      <c r="G23" s="101">
        <v>485</v>
      </c>
      <c r="J23" s="38">
        <v>21</v>
      </c>
      <c r="K23" s="36" t="s">
        <v>54</v>
      </c>
      <c r="L23" s="38">
        <v>196</v>
      </c>
      <c r="M23" s="38">
        <v>166</v>
      </c>
      <c r="N23" s="38">
        <v>127</v>
      </c>
      <c r="O23" s="38">
        <v>489</v>
      </c>
      <c r="P23" s="38">
        <v>489</v>
      </c>
      <c r="Q23" s="37"/>
    </row>
    <row r="24" spans="1:17" ht="13.5" thickBot="1" x14ac:dyDescent="0.25">
      <c r="A24" s="101">
        <v>22</v>
      </c>
      <c r="B24" s="36" t="s">
        <v>44</v>
      </c>
      <c r="C24" s="101">
        <v>128</v>
      </c>
      <c r="D24" s="101">
        <v>133</v>
      </c>
      <c r="E24" s="101">
        <v>160</v>
      </c>
      <c r="F24" s="101">
        <v>421</v>
      </c>
      <c r="G24" s="101">
        <v>421</v>
      </c>
      <c r="J24" s="38">
        <v>22</v>
      </c>
      <c r="K24" s="36" t="s">
        <v>14</v>
      </c>
      <c r="L24" s="38">
        <v>190</v>
      </c>
      <c r="M24" s="38">
        <v>189</v>
      </c>
      <c r="N24" s="38">
        <v>164</v>
      </c>
      <c r="O24" s="38">
        <v>543</v>
      </c>
      <c r="P24" s="38">
        <v>543</v>
      </c>
      <c r="Q24" s="37"/>
    </row>
    <row r="25" spans="1:17" ht="13.5" thickBot="1" x14ac:dyDescent="0.25">
      <c r="A25" s="101">
        <v>23</v>
      </c>
      <c r="B25" s="36" t="s">
        <v>14</v>
      </c>
      <c r="C25" s="101">
        <v>138</v>
      </c>
      <c r="D25" s="101">
        <v>172</v>
      </c>
      <c r="E25" s="101">
        <v>146</v>
      </c>
      <c r="F25" s="101">
        <v>456</v>
      </c>
      <c r="G25" s="101">
        <v>456</v>
      </c>
      <c r="J25" s="38">
        <v>23</v>
      </c>
      <c r="K25" s="36" t="s">
        <v>15</v>
      </c>
      <c r="L25" s="39">
        <v>245</v>
      </c>
      <c r="M25" s="38">
        <v>172</v>
      </c>
      <c r="N25" s="38">
        <v>146</v>
      </c>
      <c r="O25" s="38">
        <v>563</v>
      </c>
      <c r="P25" s="38">
        <v>563</v>
      </c>
      <c r="Q25" s="37"/>
    </row>
    <row r="26" spans="1:17" ht="13.5" thickBot="1" x14ac:dyDescent="0.25">
      <c r="A26" s="101">
        <v>24</v>
      </c>
      <c r="B26" s="36" t="s">
        <v>41</v>
      </c>
      <c r="C26" s="101">
        <v>137</v>
      </c>
      <c r="D26" s="101">
        <v>180</v>
      </c>
      <c r="E26" s="101">
        <v>129</v>
      </c>
      <c r="F26" s="101">
        <v>446</v>
      </c>
      <c r="G26" s="101">
        <v>446</v>
      </c>
      <c r="J26" s="38">
        <v>24</v>
      </c>
      <c r="K26" s="36" t="s">
        <v>33</v>
      </c>
      <c r="L26" s="38">
        <v>185</v>
      </c>
      <c r="M26" s="38">
        <v>160</v>
      </c>
      <c r="N26" s="38">
        <v>151</v>
      </c>
      <c r="O26" s="38">
        <v>496</v>
      </c>
      <c r="P26" s="38">
        <v>496</v>
      </c>
      <c r="Q26" s="37"/>
    </row>
    <row r="27" spans="1:17" ht="13.5" thickBot="1" x14ac:dyDescent="0.25">
      <c r="A27" s="101">
        <v>25</v>
      </c>
      <c r="B27" s="36" t="s">
        <v>34</v>
      </c>
      <c r="C27" s="101">
        <v>161</v>
      </c>
      <c r="D27" s="39">
        <v>201</v>
      </c>
      <c r="E27" s="101">
        <v>146</v>
      </c>
      <c r="F27" s="101">
        <v>508</v>
      </c>
      <c r="G27" s="101">
        <v>508</v>
      </c>
      <c r="J27" s="38">
        <v>25</v>
      </c>
      <c r="K27" s="36" t="s">
        <v>16</v>
      </c>
      <c r="L27" s="38">
        <v>125</v>
      </c>
      <c r="M27" s="38">
        <v>147</v>
      </c>
      <c r="N27" s="38">
        <v>126</v>
      </c>
      <c r="O27" s="38">
        <v>398</v>
      </c>
      <c r="P27" s="38">
        <v>398</v>
      </c>
      <c r="Q27" s="37"/>
    </row>
    <row r="28" spans="1:17" ht="13.5" thickBot="1" x14ac:dyDescent="0.25">
      <c r="A28" s="101">
        <v>26</v>
      </c>
      <c r="B28" s="36" t="s">
        <v>15</v>
      </c>
      <c r="C28" s="101">
        <v>170</v>
      </c>
      <c r="D28" s="101">
        <v>191</v>
      </c>
      <c r="E28" s="39">
        <v>204</v>
      </c>
      <c r="F28" s="101">
        <v>565</v>
      </c>
      <c r="G28" s="101">
        <v>565</v>
      </c>
      <c r="J28" s="38">
        <v>26</v>
      </c>
      <c r="K28" s="36" t="s">
        <v>59</v>
      </c>
      <c r="L28" s="38">
        <v>178</v>
      </c>
      <c r="M28" s="38">
        <v>167</v>
      </c>
      <c r="N28" s="38">
        <v>185</v>
      </c>
      <c r="O28" s="38">
        <v>530</v>
      </c>
      <c r="P28" s="38">
        <v>530</v>
      </c>
      <c r="Q28" s="37"/>
    </row>
    <row r="29" spans="1:17" ht="13.5" thickBot="1" x14ac:dyDescent="0.25">
      <c r="A29" s="101">
        <v>27</v>
      </c>
      <c r="B29" s="36" t="s">
        <v>33</v>
      </c>
      <c r="C29" s="101">
        <v>124</v>
      </c>
      <c r="D29" s="101">
        <v>137</v>
      </c>
      <c r="E29" s="101">
        <v>171</v>
      </c>
      <c r="F29" s="101">
        <v>432</v>
      </c>
      <c r="G29" s="101">
        <v>432</v>
      </c>
      <c r="J29" s="38">
        <v>27</v>
      </c>
      <c r="K29" s="36" t="s">
        <v>20</v>
      </c>
      <c r="L29" s="38">
        <v>187</v>
      </c>
      <c r="M29" s="39">
        <v>202</v>
      </c>
      <c r="N29" s="38">
        <v>161</v>
      </c>
      <c r="O29" s="38">
        <v>550</v>
      </c>
      <c r="P29" s="38">
        <v>550</v>
      </c>
    </row>
    <row r="30" spans="1:17" ht="13.5" thickBot="1" x14ac:dyDescent="0.25">
      <c r="A30" s="101">
        <v>28</v>
      </c>
      <c r="B30" s="36" t="s">
        <v>16</v>
      </c>
      <c r="C30" s="101">
        <v>193</v>
      </c>
      <c r="D30" s="101">
        <v>163</v>
      </c>
      <c r="E30" s="39">
        <v>235</v>
      </c>
      <c r="F30" s="101">
        <v>591</v>
      </c>
      <c r="G30" s="101">
        <v>591</v>
      </c>
      <c r="J30" s="38">
        <v>28</v>
      </c>
      <c r="K30" s="36" t="s">
        <v>63</v>
      </c>
      <c r="L30" s="38">
        <v>159</v>
      </c>
      <c r="M30" s="38">
        <v>165</v>
      </c>
      <c r="N30" s="39">
        <v>203</v>
      </c>
      <c r="O30" s="38">
        <v>527</v>
      </c>
      <c r="P30" s="38">
        <v>527</v>
      </c>
    </row>
    <row r="31" spans="1:17" ht="13.5" thickBot="1" x14ac:dyDescent="0.25">
      <c r="A31" s="101">
        <v>29</v>
      </c>
      <c r="B31" s="36" t="s">
        <v>20</v>
      </c>
      <c r="C31" s="101">
        <v>133</v>
      </c>
      <c r="D31" s="101">
        <v>151</v>
      </c>
      <c r="E31" s="101">
        <v>134</v>
      </c>
      <c r="F31" s="101">
        <v>418</v>
      </c>
      <c r="G31" s="101">
        <v>418</v>
      </c>
      <c r="J31" s="38">
        <v>29</v>
      </c>
      <c r="K31" s="36" t="s">
        <v>17</v>
      </c>
      <c r="L31" s="38">
        <v>156</v>
      </c>
      <c r="M31" s="38">
        <v>133</v>
      </c>
      <c r="N31" s="38">
        <v>141</v>
      </c>
      <c r="O31" s="38">
        <v>430</v>
      </c>
      <c r="P31" s="38">
        <v>430</v>
      </c>
    </row>
    <row r="32" spans="1:17" ht="13.5" thickBot="1" x14ac:dyDescent="0.25">
      <c r="A32" s="101">
        <v>30</v>
      </c>
      <c r="B32" s="36" t="s">
        <v>17</v>
      </c>
      <c r="C32" s="101">
        <v>154</v>
      </c>
      <c r="D32" s="101">
        <v>161</v>
      </c>
      <c r="E32" s="101">
        <v>143</v>
      </c>
      <c r="F32" s="101">
        <v>458</v>
      </c>
      <c r="G32" s="101">
        <v>458</v>
      </c>
      <c r="J32" s="38">
        <v>30</v>
      </c>
      <c r="K32" s="36" t="s">
        <v>51</v>
      </c>
      <c r="L32" s="38">
        <v>188</v>
      </c>
      <c r="M32" s="38">
        <v>185</v>
      </c>
      <c r="N32" s="39">
        <v>211</v>
      </c>
      <c r="O32" s="38">
        <v>584</v>
      </c>
      <c r="P32" s="38">
        <v>584</v>
      </c>
    </row>
    <row r="33" spans="1:8" ht="13.5" thickBot="1" x14ac:dyDescent="0.25">
      <c r="A33" s="101"/>
      <c r="B33" s="36"/>
      <c r="C33" s="101"/>
      <c r="D33" s="101"/>
      <c r="E33" s="101"/>
      <c r="F33" s="101"/>
      <c r="G33" s="101"/>
    </row>
    <row r="34" spans="1:8" ht="13.5" thickBot="1" x14ac:dyDescent="0.25">
      <c r="A34" s="126">
        <v>45551</v>
      </c>
      <c r="B34" s="127"/>
      <c r="C34" s="127"/>
      <c r="D34" s="127"/>
      <c r="E34" s="127"/>
      <c r="F34" s="127"/>
      <c r="G34" s="128"/>
    </row>
    <row r="35" spans="1:8" ht="13.5" thickBot="1" x14ac:dyDescent="0.25">
      <c r="A35" s="42" t="s">
        <v>3</v>
      </c>
      <c r="B35" s="43" t="s">
        <v>4</v>
      </c>
      <c r="C35" s="42" t="s">
        <v>27</v>
      </c>
      <c r="D35" s="42" t="s">
        <v>28</v>
      </c>
      <c r="E35" s="42" t="s">
        <v>29</v>
      </c>
      <c r="F35" s="42" t="s">
        <v>30</v>
      </c>
      <c r="G35" s="42" t="s">
        <v>5</v>
      </c>
    </row>
    <row r="36" spans="1:8" ht="13.5" thickBot="1" x14ac:dyDescent="0.25">
      <c r="A36" s="38">
        <v>1</v>
      </c>
      <c r="B36" s="36" t="s">
        <v>25</v>
      </c>
      <c r="C36" s="55">
        <v>128</v>
      </c>
      <c r="D36" s="55">
        <v>148</v>
      </c>
      <c r="E36" s="55">
        <v>155</v>
      </c>
      <c r="F36" s="55">
        <v>431</v>
      </c>
      <c r="G36" s="55">
        <v>431</v>
      </c>
      <c r="H36" s="15"/>
    </row>
    <row r="37" spans="1:8" ht="13.5" thickBot="1" x14ac:dyDescent="0.25">
      <c r="A37" s="38">
        <v>2</v>
      </c>
      <c r="B37" s="36" t="s">
        <v>37</v>
      </c>
      <c r="C37" s="55">
        <v>157</v>
      </c>
      <c r="D37" s="55">
        <v>187</v>
      </c>
      <c r="E37" s="55">
        <v>165</v>
      </c>
      <c r="F37" s="55">
        <v>509</v>
      </c>
      <c r="G37" s="55">
        <v>509</v>
      </c>
    </row>
    <row r="38" spans="1:8" ht="13.5" thickBot="1" x14ac:dyDescent="0.25">
      <c r="A38" s="38">
        <v>3</v>
      </c>
      <c r="B38" s="36" t="s">
        <v>53</v>
      </c>
      <c r="C38" s="55">
        <v>159</v>
      </c>
      <c r="D38" s="39">
        <v>200</v>
      </c>
      <c r="E38" s="55">
        <v>158</v>
      </c>
      <c r="F38" s="55">
        <v>517</v>
      </c>
      <c r="G38" s="55">
        <v>517</v>
      </c>
    </row>
    <row r="39" spans="1:8" ht="13.5" thickBot="1" x14ac:dyDescent="0.25">
      <c r="A39" s="38">
        <v>4</v>
      </c>
      <c r="B39" s="36" t="s">
        <v>38</v>
      </c>
      <c r="C39" s="55">
        <v>195</v>
      </c>
      <c r="D39" s="39">
        <v>222</v>
      </c>
      <c r="E39" s="55">
        <v>185</v>
      </c>
      <c r="F39" s="55">
        <v>602</v>
      </c>
      <c r="G39" s="55">
        <v>602</v>
      </c>
    </row>
    <row r="40" spans="1:8" ht="13.5" thickBot="1" x14ac:dyDescent="0.25">
      <c r="A40" s="38">
        <v>5</v>
      </c>
      <c r="B40" s="36" t="s">
        <v>21</v>
      </c>
      <c r="C40" s="55">
        <v>196</v>
      </c>
      <c r="D40" s="39">
        <v>235</v>
      </c>
      <c r="E40" s="55">
        <v>173</v>
      </c>
      <c r="F40" s="55">
        <v>604</v>
      </c>
      <c r="G40" s="55">
        <v>604</v>
      </c>
    </row>
    <row r="41" spans="1:8" ht="13.5" thickBot="1" x14ac:dyDescent="0.25">
      <c r="A41" s="38">
        <v>6</v>
      </c>
      <c r="B41" s="36" t="s">
        <v>52</v>
      </c>
      <c r="C41" s="39">
        <v>206</v>
      </c>
      <c r="D41" s="55">
        <v>150</v>
      </c>
      <c r="E41" s="55">
        <v>181</v>
      </c>
      <c r="F41" s="55">
        <v>537</v>
      </c>
      <c r="G41" s="55">
        <v>537</v>
      </c>
    </row>
    <row r="42" spans="1:8" ht="13.5" thickBot="1" x14ac:dyDescent="0.25">
      <c r="A42" s="38">
        <v>7</v>
      </c>
      <c r="B42" s="36" t="s">
        <v>8</v>
      </c>
      <c r="C42" s="55">
        <v>172</v>
      </c>
      <c r="D42" s="55">
        <v>170</v>
      </c>
      <c r="E42" s="55">
        <v>155</v>
      </c>
      <c r="F42" s="55">
        <v>497</v>
      </c>
      <c r="G42" s="55">
        <v>497</v>
      </c>
    </row>
    <row r="43" spans="1:8" ht="13.5" thickBot="1" x14ac:dyDescent="0.25">
      <c r="A43" s="38">
        <v>8</v>
      </c>
      <c r="B43" s="36" t="s">
        <v>9</v>
      </c>
      <c r="C43" s="39">
        <v>223</v>
      </c>
      <c r="D43" s="55">
        <v>196</v>
      </c>
      <c r="E43" s="55">
        <v>171</v>
      </c>
      <c r="F43" s="55">
        <v>590</v>
      </c>
      <c r="G43" s="55">
        <v>590</v>
      </c>
    </row>
    <row r="44" spans="1:8" ht="13.5" thickBot="1" x14ac:dyDescent="0.25">
      <c r="A44" s="38">
        <v>9</v>
      </c>
      <c r="B44" s="36" t="s">
        <v>55</v>
      </c>
      <c r="C44" s="55">
        <v>160</v>
      </c>
      <c r="D44" s="55">
        <v>188</v>
      </c>
      <c r="E44" s="55">
        <v>153</v>
      </c>
      <c r="F44" s="55">
        <v>501</v>
      </c>
      <c r="G44" s="55">
        <v>501</v>
      </c>
    </row>
    <row r="45" spans="1:8" ht="13.5" thickBot="1" x14ac:dyDescent="0.25">
      <c r="A45" s="38">
        <v>10</v>
      </c>
      <c r="B45" s="36" t="s">
        <v>23</v>
      </c>
      <c r="C45" s="55">
        <v>141</v>
      </c>
      <c r="D45" s="55">
        <v>135</v>
      </c>
      <c r="E45" s="55">
        <v>149</v>
      </c>
      <c r="F45" s="55">
        <v>425</v>
      </c>
      <c r="G45" s="55">
        <v>425</v>
      </c>
    </row>
    <row r="46" spans="1:8" ht="13.5" thickBot="1" x14ac:dyDescent="0.25">
      <c r="A46" s="38">
        <v>11</v>
      </c>
      <c r="B46" s="36" t="s">
        <v>48</v>
      </c>
      <c r="C46" s="39">
        <v>204</v>
      </c>
      <c r="D46" s="55">
        <v>177</v>
      </c>
      <c r="E46" s="39">
        <v>245</v>
      </c>
      <c r="F46" s="55">
        <v>626</v>
      </c>
      <c r="G46" s="55">
        <v>626</v>
      </c>
    </row>
    <row r="47" spans="1:8" ht="13.5" thickBot="1" x14ac:dyDescent="0.25">
      <c r="A47" s="38">
        <v>12</v>
      </c>
      <c r="B47" s="36" t="s">
        <v>22</v>
      </c>
      <c r="C47" s="39">
        <v>222</v>
      </c>
      <c r="D47" s="55">
        <v>182</v>
      </c>
      <c r="E47" s="55">
        <v>172</v>
      </c>
      <c r="F47" s="55">
        <v>576</v>
      </c>
      <c r="G47" s="55">
        <v>576</v>
      </c>
    </row>
    <row r="48" spans="1:8" ht="13.5" thickBot="1" x14ac:dyDescent="0.25">
      <c r="A48" s="38">
        <v>13</v>
      </c>
      <c r="B48" s="36" t="s">
        <v>58</v>
      </c>
      <c r="C48" s="55">
        <v>134</v>
      </c>
      <c r="D48" s="55">
        <v>175</v>
      </c>
      <c r="E48" s="55">
        <v>170</v>
      </c>
      <c r="F48" s="55">
        <v>479</v>
      </c>
      <c r="G48" s="55">
        <v>479</v>
      </c>
    </row>
    <row r="49" spans="1:7" ht="13.5" thickBot="1" x14ac:dyDescent="0.25">
      <c r="A49" s="38">
        <v>14</v>
      </c>
      <c r="B49" s="36" t="s">
        <v>32</v>
      </c>
      <c r="C49" s="39">
        <v>229</v>
      </c>
      <c r="D49" s="55">
        <v>199</v>
      </c>
      <c r="E49" s="55">
        <v>184</v>
      </c>
      <c r="F49" s="55">
        <v>612</v>
      </c>
      <c r="G49" s="55">
        <v>612</v>
      </c>
    </row>
    <row r="50" spans="1:7" ht="13.5" thickBot="1" x14ac:dyDescent="0.25">
      <c r="A50" s="38">
        <v>15</v>
      </c>
      <c r="B50" s="36" t="s">
        <v>61</v>
      </c>
      <c r="C50" s="55">
        <v>144</v>
      </c>
      <c r="D50" s="55">
        <v>126</v>
      </c>
      <c r="E50" s="55">
        <v>159</v>
      </c>
      <c r="F50" s="55">
        <v>429</v>
      </c>
      <c r="G50" s="55">
        <v>429</v>
      </c>
    </row>
    <row r="51" spans="1:7" ht="13.5" thickBot="1" x14ac:dyDescent="0.25">
      <c r="A51" s="38">
        <v>16</v>
      </c>
      <c r="B51" s="36" t="s">
        <v>50</v>
      </c>
      <c r="C51" s="39">
        <v>235</v>
      </c>
      <c r="D51" s="55">
        <v>197</v>
      </c>
      <c r="E51" s="55">
        <v>157</v>
      </c>
      <c r="F51" s="55">
        <v>589</v>
      </c>
      <c r="G51" s="55">
        <v>589</v>
      </c>
    </row>
    <row r="52" spans="1:7" ht="13.5" thickBot="1" x14ac:dyDescent="0.25">
      <c r="A52" s="38">
        <v>17</v>
      </c>
      <c r="B52" s="36" t="s">
        <v>24</v>
      </c>
      <c r="C52" s="55">
        <v>170</v>
      </c>
      <c r="D52" s="55">
        <v>159</v>
      </c>
      <c r="E52" s="55">
        <v>148</v>
      </c>
      <c r="F52" s="55">
        <v>477</v>
      </c>
      <c r="G52" s="55">
        <v>477</v>
      </c>
    </row>
    <row r="53" spans="1:7" ht="13.5" thickBot="1" x14ac:dyDescent="0.25">
      <c r="A53" s="38">
        <v>18</v>
      </c>
      <c r="B53" s="36" t="s">
        <v>57</v>
      </c>
      <c r="C53" s="55">
        <v>155</v>
      </c>
      <c r="D53" s="55">
        <v>178</v>
      </c>
      <c r="E53" s="55">
        <v>148</v>
      </c>
      <c r="F53" s="55">
        <v>481</v>
      </c>
      <c r="G53" s="55">
        <v>481</v>
      </c>
    </row>
    <row r="54" spans="1:7" ht="13.5" thickBot="1" x14ac:dyDescent="0.25">
      <c r="A54" s="38">
        <v>19</v>
      </c>
      <c r="B54" s="36" t="s">
        <v>39</v>
      </c>
      <c r="C54" s="55">
        <v>173</v>
      </c>
      <c r="D54" s="55">
        <v>166</v>
      </c>
      <c r="E54" s="55">
        <v>195</v>
      </c>
      <c r="F54" s="55">
        <v>534</v>
      </c>
      <c r="G54" s="55">
        <v>534</v>
      </c>
    </row>
    <row r="55" spans="1:7" ht="13.5" thickBot="1" x14ac:dyDescent="0.25">
      <c r="A55" s="38">
        <v>20</v>
      </c>
      <c r="B55" s="36" t="s">
        <v>44</v>
      </c>
      <c r="C55" s="55">
        <v>147</v>
      </c>
      <c r="D55" s="39">
        <v>213</v>
      </c>
      <c r="E55" s="55">
        <v>160</v>
      </c>
      <c r="F55" s="55">
        <v>520</v>
      </c>
      <c r="G55" s="55">
        <v>520</v>
      </c>
    </row>
    <row r="56" spans="1:7" ht="13.5" thickBot="1" x14ac:dyDescent="0.25">
      <c r="A56" s="38">
        <v>21</v>
      </c>
      <c r="B56" s="36" t="s">
        <v>54</v>
      </c>
      <c r="C56" s="55">
        <v>143</v>
      </c>
      <c r="D56" s="55">
        <v>171</v>
      </c>
      <c r="E56" s="55">
        <v>191</v>
      </c>
      <c r="F56" s="55">
        <v>505</v>
      </c>
      <c r="G56" s="55">
        <v>505</v>
      </c>
    </row>
    <row r="57" spans="1:7" ht="13.5" thickBot="1" x14ac:dyDescent="0.25">
      <c r="A57" s="38">
        <v>22</v>
      </c>
      <c r="B57" s="36" t="s">
        <v>60</v>
      </c>
      <c r="C57" s="55">
        <v>186</v>
      </c>
      <c r="D57" s="55">
        <v>133</v>
      </c>
      <c r="E57" s="55">
        <v>130</v>
      </c>
      <c r="F57" s="55">
        <v>449</v>
      </c>
      <c r="G57" s="55">
        <v>449</v>
      </c>
    </row>
    <row r="58" spans="1:7" ht="13.5" thickBot="1" x14ac:dyDescent="0.25">
      <c r="A58" s="38">
        <v>23</v>
      </c>
      <c r="B58" s="36" t="s">
        <v>56</v>
      </c>
      <c r="C58" s="55">
        <v>155</v>
      </c>
      <c r="D58" s="55">
        <v>156</v>
      </c>
      <c r="E58" s="55">
        <v>181</v>
      </c>
      <c r="F58" s="55">
        <v>492</v>
      </c>
      <c r="G58" s="55">
        <v>492</v>
      </c>
    </row>
    <row r="59" spans="1:7" ht="13.5" thickBot="1" x14ac:dyDescent="0.25">
      <c r="A59" s="38">
        <v>24</v>
      </c>
      <c r="B59" s="36" t="s">
        <v>15</v>
      </c>
      <c r="C59" s="55">
        <v>170</v>
      </c>
      <c r="D59" s="55">
        <v>180</v>
      </c>
      <c r="E59" s="39">
        <v>210</v>
      </c>
      <c r="F59" s="55">
        <v>560</v>
      </c>
      <c r="G59" s="55">
        <v>560</v>
      </c>
    </row>
    <row r="60" spans="1:7" ht="13.5" thickBot="1" x14ac:dyDescent="0.25">
      <c r="A60" s="38">
        <v>25</v>
      </c>
      <c r="B60" s="36" t="s">
        <v>33</v>
      </c>
      <c r="C60" s="55">
        <v>176</v>
      </c>
      <c r="D60" s="55">
        <v>171</v>
      </c>
      <c r="E60" s="55">
        <v>123</v>
      </c>
      <c r="F60" s="55">
        <v>470</v>
      </c>
      <c r="G60" s="55">
        <v>470</v>
      </c>
    </row>
    <row r="61" spans="1:7" ht="13.5" thickBot="1" x14ac:dyDescent="0.25">
      <c r="A61" s="38">
        <v>26</v>
      </c>
      <c r="B61" s="36" t="s">
        <v>49</v>
      </c>
      <c r="C61" s="39">
        <v>200</v>
      </c>
      <c r="D61" s="55">
        <v>189</v>
      </c>
      <c r="E61" s="39">
        <v>227</v>
      </c>
      <c r="F61" s="55">
        <v>616</v>
      </c>
      <c r="G61" s="55">
        <v>616</v>
      </c>
    </row>
    <row r="62" spans="1:7" ht="13.5" thickBot="1" x14ac:dyDescent="0.25">
      <c r="A62" s="38">
        <v>27</v>
      </c>
      <c r="B62" s="36" t="s">
        <v>59</v>
      </c>
      <c r="C62" s="55">
        <v>160</v>
      </c>
      <c r="D62" s="55">
        <v>147</v>
      </c>
      <c r="E62" s="55">
        <v>170</v>
      </c>
      <c r="F62" s="55">
        <v>477</v>
      </c>
      <c r="G62" s="55">
        <v>477</v>
      </c>
    </row>
    <row r="63" spans="1:7" ht="13.5" thickBot="1" x14ac:dyDescent="0.25">
      <c r="A63" s="38">
        <v>28</v>
      </c>
      <c r="B63" s="36" t="s">
        <v>20</v>
      </c>
      <c r="C63" s="55">
        <v>179</v>
      </c>
      <c r="D63" s="55">
        <v>152</v>
      </c>
      <c r="E63" s="55">
        <v>181</v>
      </c>
      <c r="F63" s="55">
        <v>512</v>
      </c>
      <c r="G63" s="55">
        <v>512</v>
      </c>
    </row>
    <row r="64" spans="1:7" ht="13.5" thickBot="1" x14ac:dyDescent="0.25">
      <c r="A64" s="38">
        <v>29</v>
      </c>
      <c r="B64" s="36" t="s">
        <v>17</v>
      </c>
      <c r="C64" s="55">
        <v>192</v>
      </c>
      <c r="D64" s="55">
        <v>135</v>
      </c>
      <c r="E64" s="55">
        <v>174</v>
      </c>
      <c r="F64" s="55">
        <v>501</v>
      </c>
      <c r="G64" s="55">
        <v>501</v>
      </c>
    </row>
    <row r="65" spans="1:7" ht="13.5" thickBot="1" x14ac:dyDescent="0.25">
      <c r="A65" s="38">
        <v>30</v>
      </c>
      <c r="B65" s="36" t="s">
        <v>51</v>
      </c>
      <c r="C65" s="55">
        <v>183</v>
      </c>
      <c r="D65" s="39">
        <v>205</v>
      </c>
      <c r="E65" s="55">
        <v>156</v>
      </c>
      <c r="F65" s="55">
        <v>544</v>
      </c>
      <c r="G65" s="55">
        <v>544</v>
      </c>
    </row>
  </sheetData>
  <sortState xmlns:xlrd2="http://schemas.microsoft.com/office/spreadsheetml/2017/richdata2" ref="K3:P32">
    <sortCondition ref="K3:K32"/>
  </sortState>
  <mergeCells count="3">
    <mergeCell ref="J1:Q1"/>
    <mergeCell ref="A1:G1"/>
    <mergeCell ref="A34:G34"/>
  </mergeCells>
  <hyperlinks>
    <hyperlink ref="B18" r:id="rId1" display="https://bowling.lexerbowling.com/bowlingdemeyrin/ligueinternationale2024-2025-27/pl03A.htm" xr:uid="{B9416B21-BC7D-4139-BCD0-B6F0DB6803B3}"/>
    <hyperlink ref="B17" r:id="rId2" display="https://bowling.lexerbowling.com/bowlingdemeyrin/ligueinternationale2024-2025-27/pl09D.htm" xr:uid="{AA6E905D-B4F4-43F4-8236-2A0F64A2CFC2}"/>
    <hyperlink ref="B30" r:id="rId3" display="https://bowling.lexerbowling.com/bowlingdemeyrin/ligueinternationale2024-2025-27/pl05D.htm" xr:uid="{5BFF00FF-1C91-4E6D-AF9D-C111726F04FA}"/>
    <hyperlink ref="B28" r:id="rId4" display="https://bowling.lexerbowling.com/bowlingdemeyrin/ligueinternationale2024-2025-27/pl071.htm" xr:uid="{DA447296-6156-4526-82DF-0C9EBA5FD6C6}"/>
    <hyperlink ref="B7" r:id="rId5" display="https://bowling.lexerbowling.com/bowlingdemeyrin/ligueinternationale2024-2025-27/pl07C.htm" xr:uid="{B8D1A0AA-4FAD-4F26-A677-FD57BDC478B2}"/>
    <hyperlink ref="B9" r:id="rId6" display="https://bowling.lexerbowling.com/bowlingdemeyrin/ligueinternationale2024-2025-27/pl01E.htm" xr:uid="{E15DBC53-EC10-4675-A223-79AC80B9FC19}"/>
    <hyperlink ref="B5" r:id="rId7" display="https://bowling.lexerbowling.com/bowlingdemeyrin/ligueinternationale2024-2025-27/pl07A.htm" xr:uid="{E1C15562-4BA9-4165-ACC7-2E11BB4056AD}"/>
    <hyperlink ref="B6" r:id="rId8" display="https://bowling.lexerbowling.com/bowlingdemeyrin/ligueinternationale2024-2025-27/pl012.htm" xr:uid="{BE9B1AF0-EF0C-44CC-AAF0-A55198DDF70D}"/>
    <hyperlink ref="B13" r:id="rId9" display="https://bowling.lexerbowling.com/bowlingdemeyrin/ligueinternationale2024-2025-27/pl077.htm" xr:uid="{12387D2F-43EF-4916-94B3-4C7F47B6695E}"/>
    <hyperlink ref="B10" r:id="rId10" display="https://bowling.lexerbowling.com/bowlingdemeyrin/ligueinternationale2024-2025-27/pl074.htm" xr:uid="{D4C0F898-F3DF-4BEB-B533-8D86D86E1AFF}"/>
    <hyperlink ref="B21" r:id="rId11" display="https://bowling.lexerbowling.com/bowlingdemeyrin/ligueinternationale2024-2025-27/pl049.htm" xr:uid="{154E9CD7-3F42-4B4C-8743-BCE404CCA17C}"/>
    <hyperlink ref="B27" r:id="rId12" display="https://bowling.lexerbowling.com/bowlingdemeyrin/ligueinternationale2024-2025-27/pl054.htm" xr:uid="{D60EE448-C77C-4E5A-8E71-D259C1523DB7}"/>
    <hyperlink ref="B14" r:id="rId13" display="https://bowling.lexerbowling.com/bowlingdemeyrin/ligueinternationale2024-2025-27/pl02C.htm" xr:uid="{AE45C0A4-6C5E-4028-99FC-CD1F21216DE4}"/>
    <hyperlink ref="B12" r:id="rId14" display="https://bowling.lexerbowling.com/bowlingdemeyrin/ligueinternationale2024-2025-27/pl024.htm" xr:uid="{B2A57131-7535-4791-8B6F-845B01E0B891}"/>
    <hyperlink ref="B15" r:id="rId15" display="https://bowling.lexerbowling.com/bowlingdemeyrin/ligueinternationale2024-2025-27/pl06E.htm" xr:uid="{2B284FFB-4A00-4331-B4A1-DAFF2779DE1A}"/>
    <hyperlink ref="B23" r:id="rId16" display="https://bowling.lexerbowling.com/bowlingdemeyrin/ligueinternationale2024-2025-27/pl095.htm" xr:uid="{C0CE57DB-5FEB-4A41-9514-47B71635ABB6}"/>
    <hyperlink ref="B8" r:id="rId17" display="https://bowling.lexerbowling.com/bowlingdemeyrin/ligueinternationale2024-2025-27/pl01A.htm" xr:uid="{88681A6C-6BA6-4F64-A50A-0E8BBA5E81D0}"/>
    <hyperlink ref="B4" r:id="rId18" display="https://bowling.lexerbowling.com/bowlingdemeyrin/ligueinternationale2024-2025-27/pl00C.htm" xr:uid="{9E9B6454-D6FB-4D19-85F3-BBBFF9B5453C}"/>
    <hyperlink ref="B20" r:id="rId19" display="https://bowling.lexerbowling.com/bowlingdemeyrin/ligueinternationale2024-2025-27/pl048.htm" xr:uid="{DF237EAF-9C79-40C5-88E5-E7CE67924A97}"/>
    <hyperlink ref="B22" r:id="rId20" display="https://bowling.lexerbowling.com/bowlingdemeyrin/ligueinternationale2024-2025-27/pl097.htm" xr:uid="{FC095D68-06CA-4637-A6A4-C445C6B31204}"/>
    <hyperlink ref="B16" r:id="rId21" display="https://bowling.lexerbowling.com/bowlingdemeyrin/ligueinternationale2024-2025-27/pl030.htm" xr:uid="{BF9AEDAF-9876-4AC6-9CFC-BEF6E9974D67}"/>
    <hyperlink ref="B19" r:id="rId22" display="https://bowling.lexerbowling.com/bowlingdemeyrin/ligueinternationale2024-2025-27/pl03E.htm" xr:uid="{06178BA3-C183-4ABF-B698-108F9DF3D65B}"/>
    <hyperlink ref="B25" r:id="rId23" display="https://bowling.lexerbowling.com/bowlingdemeyrin/ligueinternationale2024-2025-27/pl009.htm" xr:uid="{D43822A0-4899-407D-A01C-E26D98ACD826}"/>
    <hyperlink ref="B11" r:id="rId24" display="https://bowling.lexerbowling.com/bowlingdemeyrin/ligueinternationale2024-2025-27/pl022.htm" xr:uid="{F4944AFF-BC78-450A-85EB-BA6FF6B01EC5}"/>
    <hyperlink ref="B29" r:id="rId25" display="https://bowling.lexerbowling.com/bowlingdemeyrin/ligueinternationale2024-2025-27/pl08D.htm" xr:uid="{3AA51609-F17D-4ADB-A69E-820436962DED}"/>
    <hyperlink ref="B24" r:id="rId26" display="https://bowling.lexerbowling.com/bowlingdemeyrin/ligueinternationale2024-2025-27/pl099.htm" xr:uid="{95BC76C8-2354-4153-AA2B-5D8F30E553DA}"/>
    <hyperlink ref="B31" r:id="rId27" display="https://bowling.lexerbowling.com/bowlingdemeyrin/ligueinternationale2024-2025-27/pl061.htm" xr:uid="{86B0693D-6CFD-4627-85B7-3185F018344B}"/>
    <hyperlink ref="B3" r:id="rId28" display="https://bowling.lexerbowling.com/bowlingdemeyrin/ligueinternationale2024-2025-27/pl00B.htm" xr:uid="{CA9A2D84-A5DD-4CA6-ABCE-E9D4B8793250}"/>
    <hyperlink ref="B32" r:id="rId29" display="https://bowling.lexerbowling.com/bowlingdemeyrin/ligueinternationale2024-2025-27/pl063.htm" xr:uid="{1E2F95DC-EAA2-4613-920E-DA0C90E16E69}"/>
    <hyperlink ref="B26" r:id="rId30" display="https://bowling.lexerbowling.com/bowlingdemeyrin/ligueinternationale2024-2025-27/pl096.htm" xr:uid="{345DA62B-69D8-4181-A0A6-920385415886}"/>
    <hyperlink ref="B46" r:id="rId31" display="https://bowling.lexerbowling.com/bowlingdemeyrin/ligueinternationale2024-2025-27/pl06F.htm" xr:uid="{98C3A250-D795-4795-AE01-85120246C7A7}"/>
    <hyperlink ref="B61" r:id="rId32" display="https://bowling.lexerbowling.com/bowlingdemeyrin/ligueinternationale2024-2025-27/pl09B.htm" xr:uid="{E50BF461-E5D8-444E-A3FF-E64864E04777}"/>
    <hyperlink ref="B49" r:id="rId33" display="https://bowling.lexerbowling.com/bowlingdemeyrin/ligueinternationale2024-2025-27/pl03A.htm" xr:uid="{38C37114-2BC5-499F-BE07-CC33E88BFC77}"/>
    <hyperlink ref="B40" r:id="rId34" display="https://bowling.lexerbowling.com/bowlingdemeyrin/ligueinternationale2024-2025-27/pl07C.htm" xr:uid="{D54E23FC-6F65-4AD1-8CAC-5F5EFD81DD64}"/>
    <hyperlink ref="B39" r:id="rId35" display="https://bowling.lexerbowling.com/bowlingdemeyrin/ligueinternationale2024-2025-27/pl012.htm" xr:uid="{DBAB3BFE-68FC-4EE1-9BE2-11666195D4B5}"/>
    <hyperlink ref="B43" r:id="rId36" display="https://bowling.lexerbowling.com/bowlingdemeyrin/ligueinternationale2024-2025-27/pl01E.htm" xr:uid="{491B625D-C3F7-4124-BC2F-DF380EE4ABF1}"/>
    <hyperlink ref="B51" r:id="rId37" display="https://bowling.lexerbowling.com/bowlingdemeyrin/ligueinternationale2024-2025-27/pl047.htm" xr:uid="{E7FD629D-65EE-46B6-9578-BBADE772DAB5}"/>
    <hyperlink ref="B47" r:id="rId38" display="https://bowling.lexerbowling.com/bowlingdemeyrin/ligueinternationale2024-2025-27/pl02C.htm" xr:uid="{C7DCFDBA-4D7D-4331-82F8-E428D7B6095C}"/>
    <hyperlink ref="B59" r:id="rId39" display="https://bowling.lexerbowling.com/bowlingdemeyrin/ligueinternationale2024-2025-27/pl071.htm" xr:uid="{1FE79CFE-57A3-4550-B6A7-06B34FF1DCB6}"/>
    <hyperlink ref="B65" r:id="rId40" display="https://bowling.lexerbowling.com/bowlingdemeyrin/ligueinternationale2024-2025-27/pl069.htm" xr:uid="{1EAB1DAB-8C89-4836-B6B6-79B732F8BA2A}"/>
    <hyperlink ref="B41" r:id="rId41" display="https://bowling.lexerbowling.com/bowlingdemeyrin/ligueinternationale2024-2025-27/pl018.htm" xr:uid="{CC4C7A5D-CB6C-42E4-A5D3-408A2A3B9076}"/>
    <hyperlink ref="B54" r:id="rId42" display="https://bowling.lexerbowling.com/bowlingdemeyrin/ligueinternationale2024-2025-27/pl095.htm" xr:uid="{B1A6DE8C-E779-406D-913C-7CAB81C9C1CF}"/>
    <hyperlink ref="B55" r:id="rId43" display="https://bowling.lexerbowling.com/bowlingdemeyrin/ligueinternationale2024-2025-27/pl099.htm" xr:uid="{855FA0A8-719D-407B-9CA2-3E20EFE7B991}"/>
    <hyperlink ref="B38" r:id="rId44" display="https://bowling.lexerbowling.com/bowlingdemeyrin/ligueinternationale2024-2025-27/pl011.htm" xr:uid="{5F3FD0BA-0538-4CD5-BDA7-1D504DE978C1}"/>
    <hyperlink ref="B63" r:id="rId45" display="https://bowling.lexerbowling.com/bowlingdemeyrin/ligueinternationale2024-2025-27/pl061.htm" xr:uid="{AB2B46CE-CBC2-4F00-B109-B5A8FD0EBDCC}"/>
    <hyperlink ref="B37" r:id="rId46" display="https://bowling.lexerbowling.com/bowlingdemeyrin/ligueinternationale2024-2025-27/pl07A.htm" xr:uid="{3A140764-CFEC-41A2-8F78-F3929F962BB7}"/>
    <hyperlink ref="B56" r:id="rId47" display="https://bowling.lexerbowling.com/bowlingdemeyrin/ligueinternationale2024-2025-27/pl007.htm" xr:uid="{C8E9EF0C-A5BF-48B4-AAB8-0A24B849D112}"/>
    <hyperlink ref="B44" r:id="rId48" display="https://bowling.lexerbowling.com/bowlingdemeyrin/ligueinternationale2024-2025-27/pl021.htm" xr:uid="{D5882D8A-66F2-4742-AA8E-1AE0F5D235CD}"/>
    <hyperlink ref="B42" r:id="rId49" display="https://bowling.lexerbowling.com/bowlingdemeyrin/ligueinternationale2024-2025-27/pl01A.htm" xr:uid="{A89870F2-367B-4E7B-986F-A197CAACCFB9}"/>
    <hyperlink ref="B58" r:id="rId50" display="https://bowling.lexerbowling.com/bowlingdemeyrin/ligueinternationale2024-2025-27/pl04F.htm" xr:uid="{5C997FDE-B22A-45F3-8A72-6840CCF98FAD}"/>
    <hyperlink ref="B53" r:id="rId51" display="https://bowling.lexerbowling.com/bowlingdemeyrin/ligueinternationale2024-2025-27/pl09C.htm" xr:uid="{E75AB295-D60C-4B5C-90EF-41F321DB4FAE}"/>
    <hyperlink ref="B48" r:id="rId52" display="https://bowling.lexerbowling.com/bowlingdemeyrin/ligueinternationale2024-2025-27/pl02E.htm" xr:uid="{78ABF315-4E9D-422B-8FE4-AD7DC6583922}"/>
    <hyperlink ref="B62" r:id="rId53" display="https://bowling.lexerbowling.com/bowlingdemeyrin/ligueinternationale2024-2025-27/pl09A.htm" xr:uid="{8871DC7E-74AD-403E-9ABF-6543DA40FDB6}"/>
    <hyperlink ref="B52" r:id="rId54" display="https://bowling.lexerbowling.com/bowlingdemeyrin/ligueinternationale2024-2025-27/pl049.htm" xr:uid="{35A8AEE6-9010-49A5-A8C2-D96408AA48D2}"/>
    <hyperlink ref="B60" r:id="rId55" display="https://bowling.lexerbowling.com/bowlingdemeyrin/ligueinternationale2024-2025-27/pl08D.htm" xr:uid="{1754AB52-276C-4EB9-952E-ADCE11D3E83B}"/>
    <hyperlink ref="B45" r:id="rId56" display="https://bowling.lexerbowling.com/bowlingdemeyrin/ligueinternationale2024-2025-27/pl022.htm" xr:uid="{330210E2-F831-49F6-84BD-CCBCE8297040}"/>
    <hyperlink ref="B64" r:id="rId57" display="https://bowling.lexerbowling.com/bowlingdemeyrin/ligueinternationale2024-2025-27/pl063.htm" xr:uid="{B3F62943-ADB2-499F-818D-1F9635190183}"/>
    <hyperlink ref="B57" r:id="rId58" display="https://bowling.lexerbowling.com/bowlingdemeyrin/ligueinternationale2024-2025-27/pl08F.htm" xr:uid="{70B3CAF4-4A17-4917-9184-2DA6AA436F1E}"/>
    <hyperlink ref="B36" r:id="rId59" display="https://bowling.lexerbowling.com/bowlingdemeyrin/ligueinternationale2024-2025-27/pl00B.htm" xr:uid="{C2B08517-9A4F-419F-A334-33D495B83AE1}"/>
    <hyperlink ref="B50" r:id="rId60" display="https://bowling.lexerbowling.com/bowlingdemeyrin/ligueinternationale2024-2025-27/pl03F.htm" xr:uid="{D7047599-43A4-4D48-BFC2-A4EC39D155B4}"/>
    <hyperlink ref="K5" r:id="rId61" display="https://bowling.lexerbowling.com/bowlingdemeyrin/ligueinternationale2024-2025-27/pl012.htm" xr:uid="{65FC76E3-E1D8-49CE-8F02-329C96C52E5C}"/>
    <hyperlink ref="K16" r:id="rId62" display="https://bowling.lexerbowling.com/bowlingdemeyrin/ligueinternationale2024-2025-27/pl02C.htm" xr:uid="{67C345DC-74A8-47F5-A394-D9E4EC132305}"/>
    <hyperlink ref="K15" r:id="rId63" display="https://bowling.lexerbowling.com/bowlingdemeyrin/ligueinternationale2024-2025-27/pl077.htm" xr:uid="{8533DFBC-8D9F-4D73-A02E-08737EBAADD7}"/>
    <hyperlink ref="K32" r:id="rId64" display="https://bowling.lexerbowling.com/bowlingdemeyrin/ligueinternationale2024-2025-27/pl069.htm" xr:uid="{DE38FC11-B033-4E9F-A97E-957ACB6DC3E3}"/>
    <hyperlink ref="K18" r:id="rId65" display="https://bowling.lexerbowling.com/bowlingdemeyrin/ligueinternationale2024-2025-27/pl03A.htm" xr:uid="{2B8DDC97-8009-41DE-B412-292D22497938}"/>
    <hyperlink ref="K25" r:id="rId66" display="https://bowling.lexerbowling.com/bowlingdemeyrin/ligueinternationale2024-2025-27/pl071.htm" xr:uid="{EEC3634F-52FA-454E-8EEF-04B9485CCF4D}"/>
    <hyperlink ref="K7" r:id="rId67" display="https://bowling.lexerbowling.com/bowlingdemeyrin/ligueinternationale2024-2025-27/pl07C.htm" xr:uid="{93513991-5C26-400D-8562-BA89E0462033}"/>
    <hyperlink ref="K29" r:id="rId68" display="https://bowling.lexerbowling.com/bowlingdemeyrin/ligueinternationale2024-2025-27/pl061.htm" xr:uid="{650581BB-D863-4340-A6EA-6363E0C1FB02}"/>
    <hyperlink ref="K19" r:id="rId69" display="https://bowling.lexerbowling.com/bowlingdemeyrin/ligueinternationale2024-2025-27/pl048.htm" xr:uid="{54F2ABF9-F838-468F-896D-2F47004E3914}"/>
    <hyperlink ref="K14" r:id="rId70" display="https://bowling.lexerbowling.com/bowlingdemeyrin/ligueinternationale2024-2025-27/pl028.htm" xr:uid="{19426ED7-C3EA-4A81-B145-61460A4BE0D2}"/>
    <hyperlink ref="K24" r:id="rId71" display="https://bowling.lexerbowling.com/bowlingdemeyrin/ligueinternationale2024-2025-27/pl009.htm" xr:uid="{93116EAB-62D3-4D9F-AEB4-5C21DD5FDB0B}"/>
    <hyperlink ref="K28" r:id="rId72" display="https://bowling.lexerbowling.com/bowlingdemeyrin/ligueinternationale2024-2025-27/pl09A.htm" xr:uid="{671E717E-76D8-42E3-8E6A-19E9C638AA44}"/>
    <hyperlink ref="K8" r:id="rId73" display="https://bowling.lexerbowling.com/bowlingdemeyrin/ligueinternationale2024-2025-27/pl018.htm" xr:uid="{FC96B3A7-765A-4498-8729-65C5755B4C64}"/>
    <hyperlink ref="K4" r:id="rId74" display="https://bowling.lexerbowling.com/bowlingdemeyrin/ligueinternationale2024-2025-27/pl07A.htm" xr:uid="{25EBECB6-81E7-442E-9BED-2590146569AE}"/>
    <hyperlink ref="K30" r:id="rId75" display="https://bowling.lexerbowling.com/bowlingdemeyrin/ligueinternationale2024-2025-27/pl062.htm" xr:uid="{01DF95BD-D847-4C58-90B7-EA29BD6F530F}"/>
    <hyperlink ref="K9" r:id="rId76" display="https://bowling.lexerbowling.com/bowlingdemeyrin/ligueinternationale2024-2025-27/pl01E.htm" xr:uid="{3D45B535-885F-40DC-B5E0-22FCDF83C8ED}"/>
    <hyperlink ref="K6" r:id="rId77" display="https://bowling.lexerbowling.com/bowlingdemeyrin/ligueinternationale2024-2025-27/pl070.htm" xr:uid="{A4062694-0B81-4BA7-A090-F87A04145D18}"/>
    <hyperlink ref="K12" r:id="rId78" display="https://bowling.lexerbowling.com/bowlingdemeyrin/ligueinternationale2024-2025-27/pl024.htm" xr:uid="{7EE88747-95CC-4A3F-8918-670DB1BEBA50}"/>
    <hyperlink ref="K11" r:id="rId79" display="https://bowling.lexerbowling.com/bowlingdemeyrin/ligueinternationale2024-2025-27/pl022.htm" xr:uid="{C5DC0B0B-C224-4793-B879-CCC723F10923}"/>
    <hyperlink ref="K20" r:id="rId80" display="https://bowling.lexerbowling.com/bowlingdemeyrin/ligueinternationale2024-2025-27/pl049.htm" xr:uid="{3C01287D-222D-4F16-B0D4-A6B999FB5E19}"/>
    <hyperlink ref="K26" r:id="rId81" display="https://bowling.lexerbowling.com/bowlingdemeyrin/ligueinternationale2024-2025-27/pl08D.htm" xr:uid="{0CD1C18E-EFE5-4CAC-B5E9-954635253784}"/>
    <hyperlink ref="K13" r:id="rId82" display="https://bowling.lexerbowling.com/bowlingdemeyrin/ligueinternationale2024-2025-27/pl06F.htm" xr:uid="{AC816DA4-5AF9-419B-81E5-7571A97F4300}"/>
    <hyperlink ref="K23" r:id="rId83" display="https://bowling.lexerbowling.com/bowlingdemeyrin/ligueinternationale2024-2025-27/pl007.htm" xr:uid="{8F5259A0-D2D5-497D-9343-4060B0A3276B}"/>
    <hyperlink ref="K10" r:id="rId84" display="https://bowling.lexerbowling.com/bowlingdemeyrin/ligueinternationale2024-2025-27/pl074.htm" xr:uid="{808FEF09-8238-4D71-B18F-19086ADE8A41}"/>
    <hyperlink ref="K21" r:id="rId85" display="https://bowling.lexerbowling.com/bowlingdemeyrin/ligueinternationale2024-2025-27/pl097.htm" xr:uid="{7F91B73B-4E00-41A9-A978-9335E986625B}"/>
    <hyperlink ref="K17" r:id="rId86" display="https://bowling.lexerbowling.com/bowlingdemeyrin/ligueinternationale2024-2025-27/pl06E.htm" xr:uid="{37394B0D-2852-40D6-87D1-44DDDF474F3A}"/>
    <hyperlink ref="K22" r:id="rId87" display="https://bowling.lexerbowling.com/bowlingdemeyrin/ligueinternationale2024-2025-27/pl095.htm" xr:uid="{3DD6C0E1-26A0-43EB-ABC8-4F4DD41C4343}"/>
    <hyperlink ref="K27" r:id="rId88" display="https://bowling.lexerbowling.com/bowlingdemeyrin/ligueinternationale2024-2025-27/pl05D.htm" xr:uid="{170FF586-CFD9-4DB3-8D60-098BF544FB14}"/>
    <hyperlink ref="K3" r:id="rId89" display="https://bowling.lexerbowling.com/bowlingdemeyrin/ligueinternationale2024-2025-27/pl00B.htm" xr:uid="{30925AC8-7DE2-440D-BC49-2B4BC75C9E2D}"/>
    <hyperlink ref="K31" r:id="rId90" display="https://bowling.lexerbowling.com/bowlingdemeyrin/ligueinternationale2024-2025-27/pl063.htm" xr:uid="{E6D2CBF8-61A6-4724-8DE0-A23DCDF5AF81}"/>
  </hyperlinks>
  <pageMargins left="0.7" right="0.7" top="0.75" bottom="0.75" header="0.3" footer="0.3"/>
  <pageSetup paperSize="9" orientation="portrait" r:id="rId9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1000-2C36-457C-B57C-35D514D0A00D}">
  <dimension ref="A1:AO66"/>
  <sheetViews>
    <sheetView topLeftCell="A40" workbookViewId="0">
      <selection activeCell="R72" sqref="R72"/>
    </sheetView>
  </sheetViews>
  <sheetFormatPr baseColWidth="10" defaultRowHeight="12.75" x14ac:dyDescent="0.2"/>
  <cols>
    <col min="1" max="1" width="11.42578125" style="37"/>
    <col min="2" max="2" width="24.42578125" customWidth="1"/>
    <col min="3" max="7" width="11.42578125" style="37"/>
    <col min="8" max="8" width="5.42578125" style="37" customWidth="1"/>
    <col min="9" max="9" width="4.85546875" style="3" bestFit="1" customWidth="1"/>
    <col min="10" max="10" width="23" customWidth="1"/>
    <col min="16" max="16" width="6.28515625" customWidth="1"/>
    <col min="17" max="17" width="4.85546875" style="37" bestFit="1" customWidth="1"/>
    <col min="18" max="18" width="24.140625" customWidth="1"/>
    <col min="19" max="23" width="11.42578125" style="37"/>
    <col min="25" max="25" width="4.85546875" style="37" bestFit="1" customWidth="1"/>
    <col min="26" max="26" width="23.42578125" customWidth="1"/>
    <col min="27" max="31" width="11.42578125" style="37"/>
    <col min="34" max="34" width="11.42578125" style="3"/>
  </cols>
  <sheetData>
    <row r="1" spans="1:41" x14ac:dyDescent="0.2">
      <c r="A1" s="129">
        <v>45565</v>
      </c>
      <c r="B1" s="114"/>
      <c r="C1" s="114"/>
      <c r="D1" s="114"/>
      <c r="E1" s="114"/>
      <c r="F1" s="114"/>
      <c r="G1" s="114"/>
      <c r="H1" s="114"/>
      <c r="I1" s="122">
        <v>45579</v>
      </c>
      <c r="J1" s="123"/>
      <c r="K1" s="123"/>
      <c r="L1" s="123"/>
      <c r="M1" s="123"/>
      <c r="N1" s="123"/>
      <c r="O1" s="123"/>
      <c r="P1" s="123"/>
      <c r="Q1" s="122">
        <v>45600</v>
      </c>
      <c r="R1" s="123"/>
      <c r="S1" s="123"/>
      <c r="T1" s="123"/>
      <c r="U1" s="123"/>
      <c r="V1" s="123"/>
      <c r="W1" s="123"/>
      <c r="X1" s="123"/>
      <c r="Y1" s="122">
        <v>45614</v>
      </c>
      <c r="Z1" s="123"/>
      <c r="AA1" s="123"/>
      <c r="AB1" s="123"/>
      <c r="AC1" s="123"/>
      <c r="AD1" s="123"/>
      <c r="AE1" s="123"/>
      <c r="AF1" s="123"/>
      <c r="AH1" s="122">
        <v>45628</v>
      </c>
      <c r="AI1" s="123"/>
      <c r="AJ1" s="123"/>
      <c r="AK1" s="123"/>
      <c r="AL1" s="123"/>
      <c r="AM1" s="123"/>
      <c r="AN1" s="123"/>
      <c r="AO1" s="123"/>
    </row>
    <row r="2" spans="1:41" ht="13.5" thickBot="1" x14ac:dyDescent="0.25">
      <c r="A2" s="37" t="s">
        <v>3</v>
      </c>
      <c r="B2" t="s">
        <v>4</v>
      </c>
      <c r="C2" s="37" t="s">
        <v>27</v>
      </c>
      <c r="D2" s="37" t="s">
        <v>28</v>
      </c>
      <c r="E2" s="37" t="s">
        <v>29</v>
      </c>
      <c r="F2" s="37" t="s">
        <v>30</v>
      </c>
      <c r="G2" s="37" t="s">
        <v>5</v>
      </c>
      <c r="I2" s="37" t="s">
        <v>3</v>
      </c>
      <c r="J2" t="s">
        <v>4</v>
      </c>
      <c r="K2" t="s">
        <v>27</v>
      </c>
      <c r="L2" s="37" t="s">
        <v>28</v>
      </c>
      <c r="M2" s="37" t="s">
        <v>29</v>
      </c>
      <c r="N2" s="37" t="s">
        <v>30</v>
      </c>
      <c r="O2" s="37" t="s">
        <v>5</v>
      </c>
      <c r="Q2" s="37" t="s">
        <v>3</v>
      </c>
      <c r="R2" t="s">
        <v>4</v>
      </c>
      <c r="S2" s="37" t="s">
        <v>27</v>
      </c>
      <c r="T2" s="37" t="s">
        <v>28</v>
      </c>
      <c r="U2" s="37" t="s">
        <v>29</v>
      </c>
      <c r="V2" s="37" t="s">
        <v>30</v>
      </c>
      <c r="W2" s="37" t="s">
        <v>5</v>
      </c>
      <c r="Y2" s="37" t="s">
        <v>3</v>
      </c>
      <c r="Z2" t="s">
        <v>4</v>
      </c>
      <c r="AA2" s="37" t="s">
        <v>27</v>
      </c>
      <c r="AB2" s="37" t="s">
        <v>28</v>
      </c>
      <c r="AC2" s="37" t="s">
        <v>29</v>
      </c>
      <c r="AD2" s="37" t="s">
        <v>30</v>
      </c>
      <c r="AE2" s="37" t="s">
        <v>5</v>
      </c>
      <c r="AH2" s="37" t="s">
        <v>3</v>
      </c>
      <c r="AI2" t="s">
        <v>4</v>
      </c>
      <c r="AJ2" s="37" t="s">
        <v>27</v>
      </c>
      <c r="AK2" s="37" t="s">
        <v>28</v>
      </c>
      <c r="AL2" s="37" t="s">
        <v>29</v>
      </c>
      <c r="AM2" s="37" t="s">
        <v>30</v>
      </c>
      <c r="AN2" s="37" t="s">
        <v>5</v>
      </c>
    </row>
    <row r="3" spans="1:41" ht="13.5" thickBot="1" x14ac:dyDescent="0.25">
      <c r="A3" s="38">
        <v>1</v>
      </c>
      <c r="B3" s="36" t="s">
        <v>36</v>
      </c>
      <c r="C3" s="39">
        <v>201</v>
      </c>
      <c r="D3" s="39">
        <v>213</v>
      </c>
      <c r="E3" s="55">
        <v>194</v>
      </c>
      <c r="F3" s="55">
        <v>608</v>
      </c>
      <c r="G3" s="55">
        <v>608</v>
      </c>
      <c r="I3" s="38">
        <v>1</v>
      </c>
      <c r="J3" s="36" t="s">
        <v>25</v>
      </c>
      <c r="K3" s="134">
        <v>190</v>
      </c>
      <c r="L3" s="134">
        <v>137</v>
      </c>
      <c r="M3" s="134">
        <v>149</v>
      </c>
      <c r="N3" s="134">
        <v>476</v>
      </c>
      <c r="O3" s="134">
        <v>476</v>
      </c>
      <c r="Q3" s="38">
        <v>1</v>
      </c>
      <c r="R3" s="36"/>
      <c r="S3" s="38"/>
      <c r="T3" s="38"/>
      <c r="U3" s="38"/>
      <c r="V3" s="38"/>
      <c r="W3" s="38"/>
      <c r="Y3" s="38">
        <v>1</v>
      </c>
      <c r="Z3" s="36"/>
      <c r="AA3" s="38"/>
      <c r="AB3" s="38"/>
      <c r="AC3" s="38"/>
      <c r="AD3" s="38"/>
      <c r="AE3" s="38"/>
      <c r="AH3" s="38">
        <v>1</v>
      </c>
      <c r="AI3" s="36"/>
      <c r="AJ3" s="38"/>
      <c r="AK3" s="38"/>
      <c r="AL3" s="38"/>
      <c r="AM3" s="38"/>
      <c r="AN3" s="38"/>
    </row>
    <row r="4" spans="1:41" ht="13.5" thickBot="1" x14ac:dyDescent="0.25">
      <c r="A4" s="38">
        <v>2</v>
      </c>
      <c r="B4" s="36" t="s">
        <v>37</v>
      </c>
      <c r="C4" s="55">
        <v>117</v>
      </c>
      <c r="D4" s="55">
        <v>165</v>
      </c>
      <c r="E4" s="39">
        <v>232</v>
      </c>
      <c r="F4" s="55">
        <v>514</v>
      </c>
      <c r="G4" s="55">
        <v>514</v>
      </c>
      <c r="I4" s="38">
        <v>2</v>
      </c>
      <c r="J4" s="36" t="s">
        <v>37</v>
      </c>
      <c r="K4" s="134">
        <v>192</v>
      </c>
      <c r="L4" s="134">
        <v>182</v>
      </c>
      <c r="M4" s="139">
        <v>202</v>
      </c>
      <c r="N4" s="134">
        <v>576</v>
      </c>
      <c r="O4" s="134">
        <v>576</v>
      </c>
      <c r="Q4" s="38">
        <v>2</v>
      </c>
      <c r="R4" s="36"/>
      <c r="S4" s="39"/>
      <c r="T4" s="38"/>
      <c r="U4" s="39"/>
      <c r="V4" s="38"/>
      <c r="W4" s="38"/>
      <c r="Y4" s="38">
        <v>2</v>
      </c>
      <c r="Z4" s="36"/>
      <c r="AA4" s="38"/>
      <c r="AB4" s="39"/>
      <c r="AC4" s="38"/>
      <c r="AD4" s="38"/>
      <c r="AE4" s="38"/>
      <c r="AH4" s="38">
        <v>2</v>
      </c>
      <c r="AI4" s="36"/>
      <c r="AJ4" s="38"/>
      <c r="AK4" s="39"/>
      <c r="AL4" s="38"/>
      <c r="AM4" s="38"/>
      <c r="AN4" s="38"/>
    </row>
    <row r="5" spans="1:41" ht="13.5" thickBot="1" x14ac:dyDescent="0.25">
      <c r="A5" s="38">
        <v>3</v>
      </c>
      <c r="B5" s="36" t="s">
        <v>38</v>
      </c>
      <c r="C5" s="55">
        <v>147</v>
      </c>
      <c r="D5" s="55">
        <v>180</v>
      </c>
      <c r="E5" s="39">
        <v>202</v>
      </c>
      <c r="F5" s="55">
        <v>529</v>
      </c>
      <c r="G5" s="55">
        <v>529</v>
      </c>
      <c r="I5" s="38">
        <v>3</v>
      </c>
      <c r="J5" s="36" t="s">
        <v>38</v>
      </c>
      <c r="K5" s="134">
        <v>190</v>
      </c>
      <c r="L5" s="139">
        <v>220</v>
      </c>
      <c r="M5" s="134">
        <v>177</v>
      </c>
      <c r="N5" s="134">
        <v>587</v>
      </c>
      <c r="O5" s="134">
        <v>587</v>
      </c>
      <c r="Q5" s="38">
        <v>3</v>
      </c>
      <c r="R5" s="36"/>
      <c r="S5" s="38"/>
      <c r="T5" s="40"/>
      <c r="U5" s="39"/>
      <c r="V5" s="38"/>
      <c r="W5" s="38"/>
      <c r="Y5" s="38">
        <v>3</v>
      </c>
      <c r="Z5" s="36"/>
      <c r="AA5" s="38"/>
      <c r="AB5" s="39"/>
      <c r="AC5" s="39"/>
      <c r="AD5" s="38"/>
      <c r="AE5" s="38"/>
      <c r="AH5" s="38">
        <v>3</v>
      </c>
      <c r="AI5" s="36"/>
      <c r="AJ5" s="38"/>
      <c r="AK5" s="39"/>
      <c r="AL5" s="39"/>
      <c r="AM5" s="38"/>
      <c r="AN5" s="38"/>
    </row>
    <row r="6" spans="1:41" ht="13.5" thickBot="1" x14ac:dyDescent="0.25">
      <c r="A6" s="38">
        <v>4</v>
      </c>
      <c r="B6" s="36" t="s">
        <v>64</v>
      </c>
      <c r="C6" s="55">
        <v>131</v>
      </c>
      <c r="D6" s="39">
        <v>221</v>
      </c>
      <c r="E6" s="55">
        <v>172</v>
      </c>
      <c r="F6" s="55">
        <v>524</v>
      </c>
      <c r="G6" s="55">
        <v>524</v>
      </c>
      <c r="I6" s="38">
        <v>4</v>
      </c>
      <c r="J6" s="36" t="s">
        <v>71</v>
      </c>
      <c r="K6" s="134">
        <v>179</v>
      </c>
      <c r="L6" s="134">
        <v>181</v>
      </c>
      <c r="M6" s="139">
        <v>233</v>
      </c>
      <c r="N6" s="134">
        <v>593</v>
      </c>
      <c r="O6" s="134">
        <v>593</v>
      </c>
      <c r="Q6" s="38">
        <v>4</v>
      </c>
      <c r="R6" s="36"/>
      <c r="S6" s="38"/>
      <c r="T6" s="39"/>
      <c r="U6" s="39"/>
      <c r="V6" s="38"/>
      <c r="W6" s="38"/>
      <c r="Y6" s="38">
        <v>4</v>
      </c>
      <c r="Z6" s="36"/>
      <c r="AA6" s="38"/>
      <c r="AB6" s="39"/>
      <c r="AC6" s="39"/>
      <c r="AD6" s="38"/>
      <c r="AE6" s="38"/>
      <c r="AH6" s="38">
        <v>4</v>
      </c>
      <c r="AI6" s="36"/>
      <c r="AJ6" s="38"/>
      <c r="AK6" s="39"/>
      <c r="AL6" s="39"/>
      <c r="AM6" s="38"/>
      <c r="AN6" s="38"/>
    </row>
    <row r="7" spans="1:41" ht="13.5" thickBot="1" x14ac:dyDescent="0.25">
      <c r="A7" s="38">
        <v>5</v>
      </c>
      <c r="B7" s="36" t="s">
        <v>21</v>
      </c>
      <c r="C7" s="55">
        <v>192</v>
      </c>
      <c r="D7" s="55">
        <v>178</v>
      </c>
      <c r="E7" s="55">
        <v>193</v>
      </c>
      <c r="F7" s="55">
        <v>563</v>
      </c>
      <c r="G7" s="55">
        <v>563</v>
      </c>
      <c r="I7" s="38">
        <v>5</v>
      </c>
      <c r="J7" s="36" t="s">
        <v>21</v>
      </c>
      <c r="K7" s="134">
        <v>166</v>
      </c>
      <c r="L7" s="134">
        <v>179</v>
      </c>
      <c r="M7" s="134">
        <v>165</v>
      </c>
      <c r="N7" s="134">
        <v>510</v>
      </c>
      <c r="O7" s="134">
        <v>510</v>
      </c>
      <c r="Q7" s="38">
        <v>5</v>
      </c>
      <c r="R7" s="36"/>
      <c r="S7" s="38"/>
      <c r="T7" s="38"/>
      <c r="U7" s="38"/>
      <c r="V7" s="38"/>
      <c r="W7" s="38"/>
      <c r="Y7" s="38">
        <v>5</v>
      </c>
      <c r="Z7" s="36"/>
      <c r="AA7" s="38"/>
      <c r="AB7" s="38"/>
      <c r="AC7" s="38"/>
      <c r="AD7" s="38"/>
      <c r="AE7" s="38"/>
      <c r="AH7" s="38">
        <v>5</v>
      </c>
      <c r="AI7" s="36"/>
      <c r="AJ7" s="38"/>
      <c r="AK7" s="38"/>
      <c r="AL7" s="38"/>
      <c r="AM7" s="38"/>
      <c r="AN7" s="38"/>
    </row>
    <row r="8" spans="1:41" ht="13.5" thickBot="1" x14ac:dyDescent="0.25">
      <c r="A8" s="38">
        <v>6</v>
      </c>
      <c r="B8" s="36" t="s">
        <v>52</v>
      </c>
      <c r="C8" s="55">
        <v>191</v>
      </c>
      <c r="D8" s="39">
        <v>202</v>
      </c>
      <c r="E8" s="55">
        <v>169</v>
      </c>
      <c r="F8" s="55">
        <v>562</v>
      </c>
      <c r="G8" s="55">
        <v>562</v>
      </c>
      <c r="I8" s="38">
        <v>6</v>
      </c>
      <c r="J8" s="36" t="s">
        <v>52</v>
      </c>
      <c r="K8" s="134">
        <v>187</v>
      </c>
      <c r="L8" s="134">
        <v>194</v>
      </c>
      <c r="M8" s="134">
        <v>188</v>
      </c>
      <c r="N8" s="134">
        <v>569</v>
      </c>
      <c r="O8" s="134">
        <v>569</v>
      </c>
      <c r="Q8" s="38">
        <v>6</v>
      </c>
      <c r="R8" s="36"/>
      <c r="S8" s="38"/>
      <c r="T8" s="38"/>
      <c r="U8" s="38"/>
      <c r="V8" s="38"/>
      <c r="W8" s="38"/>
      <c r="Y8" s="38">
        <v>6</v>
      </c>
      <c r="Z8" s="36"/>
      <c r="AA8" s="39"/>
      <c r="AB8" s="39"/>
      <c r="AC8" s="38"/>
      <c r="AD8" s="38"/>
      <c r="AE8" s="38"/>
      <c r="AH8" s="38">
        <v>6</v>
      </c>
      <c r="AI8" s="36"/>
      <c r="AJ8" s="39"/>
      <c r="AK8" s="39"/>
      <c r="AL8" s="38"/>
      <c r="AM8" s="38"/>
      <c r="AN8" s="38"/>
    </row>
    <row r="9" spans="1:41" ht="13.5" thickBot="1" x14ac:dyDescent="0.25">
      <c r="A9" s="38">
        <v>7</v>
      </c>
      <c r="B9" s="36" t="s">
        <v>8</v>
      </c>
      <c r="C9" s="55">
        <v>167</v>
      </c>
      <c r="D9" s="55">
        <v>178</v>
      </c>
      <c r="E9" s="55">
        <v>151</v>
      </c>
      <c r="F9" s="55">
        <v>496</v>
      </c>
      <c r="G9" s="55">
        <v>496</v>
      </c>
      <c r="I9" s="38">
        <v>7</v>
      </c>
      <c r="J9" s="36" t="s">
        <v>8</v>
      </c>
      <c r="K9" s="134">
        <v>118</v>
      </c>
      <c r="L9" s="134">
        <v>171</v>
      </c>
      <c r="M9" s="134">
        <v>137</v>
      </c>
      <c r="N9" s="134">
        <v>426</v>
      </c>
      <c r="O9" s="134">
        <v>426</v>
      </c>
      <c r="Q9" s="38">
        <v>7</v>
      </c>
      <c r="R9" s="36"/>
      <c r="S9" s="38"/>
      <c r="T9" s="38"/>
      <c r="U9" s="38"/>
      <c r="V9" s="38"/>
      <c r="W9" s="38"/>
      <c r="Y9" s="38">
        <v>7</v>
      </c>
      <c r="Z9" s="36"/>
      <c r="AA9" s="38"/>
      <c r="AB9" s="38"/>
      <c r="AC9" s="38"/>
      <c r="AD9" s="38"/>
      <c r="AE9" s="38"/>
      <c r="AH9" s="38">
        <v>7</v>
      </c>
      <c r="AI9" s="36"/>
      <c r="AJ9" s="38"/>
      <c r="AK9" s="38"/>
      <c r="AL9" s="38"/>
      <c r="AM9" s="38"/>
      <c r="AN9" s="38"/>
    </row>
    <row r="10" spans="1:41" ht="13.5" thickBot="1" x14ac:dyDescent="0.25">
      <c r="A10" s="38">
        <v>8</v>
      </c>
      <c r="B10" s="36" t="s">
        <v>9</v>
      </c>
      <c r="C10" s="55">
        <v>156</v>
      </c>
      <c r="D10" s="55">
        <v>187</v>
      </c>
      <c r="E10" s="39">
        <v>204</v>
      </c>
      <c r="F10" s="55">
        <v>547</v>
      </c>
      <c r="G10" s="55">
        <v>547</v>
      </c>
      <c r="I10" s="38">
        <v>8</v>
      </c>
      <c r="J10" s="36" t="s">
        <v>9</v>
      </c>
      <c r="K10" s="139">
        <v>204</v>
      </c>
      <c r="L10" s="134">
        <v>193</v>
      </c>
      <c r="M10" s="134">
        <v>192</v>
      </c>
      <c r="N10" s="134">
        <v>589</v>
      </c>
      <c r="O10" s="134">
        <v>589</v>
      </c>
      <c r="Q10" s="38">
        <v>8</v>
      </c>
      <c r="R10" s="36"/>
      <c r="S10" s="38"/>
      <c r="T10" s="38"/>
      <c r="U10" s="40"/>
      <c r="V10" s="38"/>
      <c r="W10" s="38"/>
      <c r="Y10" s="38">
        <v>8</v>
      </c>
      <c r="Z10" s="36"/>
      <c r="AA10" s="38"/>
      <c r="AB10" s="38"/>
      <c r="AC10" s="38"/>
      <c r="AD10" s="38"/>
      <c r="AE10" s="38"/>
      <c r="AH10" s="38">
        <v>8</v>
      </c>
      <c r="AI10" s="36"/>
      <c r="AJ10" s="38"/>
      <c r="AK10" s="38"/>
      <c r="AL10" s="38"/>
      <c r="AM10" s="38"/>
      <c r="AN10" s="38"/>
    </row>
    <row r="11" spans="1:41" ht="13.5" thickBot="1" x14ac:dyDescent="0.25">
      <c r="A11" s="38">
        <v>9</v>
      </c>
      <c r="B11" s="36" t="s">
        <v>23</v>
      </c>
      <c r="C11" s="55">
        <v>144</v>
      </c>
      <c r="D11" s="55">
        <v>123</v>
      </c>
      <c r="E11" s="55">
        <v>162</v>
      </c>
      <c r="F11" s="55">
        <v>429</v>
      </c>
      <c r="G11" s="55">
        <v>429</v>
      </c>
      <c r="I11" s="38">
        <v>9</v>
      </c>
      <c r="J11" s="36" t="s">
        <v>10</v>
      </c>
      <c r="K11" s="134">
        <v>149</v>
      </c>
      <c r="L11" s="134">
        <v>187</v>
      </c>
      <c r="M11" s="134">
        <v>158</v>
      </c>
      <c r="N11" s="134">
        <v>494</v>
      </c>
      <c r="O11" s="134">
        <v>494</v>
      </c>
      <c r="Q11" s="38">
        <v>9</v>
      </c>
      <c r="R11" s="36"/>
      <c r="S11" s="38"/>
      <c r="T11" s="38"/>
      <c r="U11" s="38"/>
      <c r="V11" s="38"/>
      <c r="W11" s="38"/>
      <c r="Y11" s="38">
        <v>9</v>
      </c>
      <c r="Z11" s="36"/>
      <c r="AA11" s="38"/>
      <c r="AB11" s="38"/>
      <c r="AC11" s="38"/>
      <c r="AD11" s="38"/>
      <c r="AE11" s="38"/>
      <c r="AH11" s="38">
        <v>9</v>
      </c>
      <c r="AI11" s="36"/>
      <c r="AJ11" s="38"/>
      <c r="AK11" s="38"/>
      <c r="AL11" s="38"/>
      <c r="AM11" s="38"/>
      <c r="AN11" s="38"/>
    </row>
    <row r="12" spans="1:41" ht="13.5" thickBot="1" x14ac:dyDescent="0.25">
      <c r="A12" s="38">
        <v>10</v>
      </c>
      <c r="B12" s="36" t="s">
        <v>26</v>
      </c>
      <c r="C12" s="39">
        <v>217</v>
      </c>
      <c r="D12" s="55">
        <v>167</v>
      </c>
      <c r="E12" s="55">
        <v>179</v>
      </c>
      <c r="F12" s="55">
        <v>563</v>
      </c>
      <c r="G12" s="55">
        <v>563</v>
      </c>
      <c r="I12" s="38">
        <v>10</v>
      </c>
      <c r="J12" s="36" t="s">
        <v>23</v>
      </c>
      <c r="K12" s="134">
        <v>176</v>
      </c>
      <c r="L12" s="134">
        <v>136</v>
      </c>
      <c r="M12" s="134">
        <v>161</v>
      </c>
      <c r="N12" s="134">
        <v>473</v>
      </c>
      <c r="O12" s="134">
        <v>473</v>
      </c>
      <c r="Q12" s="38">
        <v>10</v>
      </c>
      <c r="R12" s="36"/>
      <c r="S12" s="38"/>
      <c r="T12" s="38"/>
      <c r="U12" s="38"/>
      <c r="V12" s="38"/>
      <c r="W12" s="38"/>
      <c r="Y12" s="38">
        <v>10</v>
      </c>
      <c r="Z12" s="36"/>
      <c r="AA12" s="38"/>
      <c r="AB12" s="38"/>
      <c r="AC12" s="38"/>
      <c r="AD12" s="38"/>
      <c r="AE12" s="38"/>
      <c r="AH12" s="38">
        <v>10</v>
      </c>
      <c r="AI12" s="36"/>
      <c r="AJ12" s="38"/>
      <c r="AK12" s="38"/>
      <c r="AL12" s="38"/>
      <c r="AM12" s="38"/>
      <c r="AN12" s="38"/>
    </row>
    <row r="13" spans="1:41" ht="13.5" thickBot="1" x14ac:dyDescent="0.25">
      <c r="A13" s="38">
        <v>11</v>
      </c>
      <c r="B13" s="36" t="s">
        <v>48</v>
      </c>
      <c r="C13" s="55">
        <v>181</v>
      </c>
      <c r="D13" s="39">
        <v>225</v>
      </c>
      <c r="E13" s="55">
        <v>181</v>
      </c>
      <c r="F13" s="55">
        <v>587</v>
      </c>
      <c r="G13" s="55">
        <v>587</v>
      </c>
      <c r="I13" s="38">
        <v>11</v>
      </c>
      <c r="J13" s="36" t="s">
        <v>48</v>
      </c>
      <c r="K13" s="139">
        <v>209</v>
      </c>
      <c r="L13" s="139">
        <v>223</v>
      </c>
      <c r="M13" s="134">
        <v>173</v>
      </c>
      <c r="N13" s="134">
        <v>605</v>
      </c>
      <c r="O13" s="134">
        <v>605</v>
      </c>
      <c r="Q13" s="38">
        <v>11</v>
      </c>
      <c r="R13" s="36"/>
      <c r="S13" s="38"/>
      <c r="T13" s="38"/>
      <c r="U13" s="38"/>
      <c r="V13" s="38"/>
      <c r="W13" s="38"/>
      <c r="Y13" s="38">
        <v>11</v>
      </c>
      <c r="Z13" s="36"/>
      <c r="AA13" s="38"/>
      <c r="AB13" s="38"/>
      <c r="AC13" s="38"/>
      <c r="AD13" s="38"/>
      <c r="AE13" s="38"/>
      <c r="AH13" s="38">
        <v>11</v>
      </c>
      <c r="AI13" s="36"/>
      <c r="AJ13" s="38"/>
      <c r="AK13" s="38"/>
      <c r="AL13" s="38"/>
      <c r="AM13" s="38"/>
      <c r="AN13" s="38"/>
    </row>
    <row r="14" spans="1:41" ht="13.5" thickBot="1" x14ac:dyDescent="0.25">
      <c r="A14" s="38">
        <v>12</v>
      </c>
      <c r="B14" s="36" t="s">
        <v>35</v>
      </c>
      <c r="C14" s="55">
        <v>173</v>
      </c>
      <c r="D14" s="39">
        <v>200</v>
      </c>
      <c r="E14" s="55">
        <v>139</v>
      </c>
      <c r="F14" s="55">
        <v>512</v>
      </c>
      <c r="G14" s="55">
        <v>512</v>
      </c>
      <c r="I14" s="38">
        <v>12</v>
      </c>
      <c r="J14" s="36" t="s">
        <v>19</v>
      </c>
      <c r="K14" s="139">
        <v>244</v>
      </c>
      <c r="L14" s="134">
        <v>184</v>
      </c>
      <c r="M14" s="134">
        <v>181</v>
      </c>
      <c r="N14" s="134">
        <v>609</v>
      </c>
      <c r="O14" s="134">
        <v>609</v>
      </c>
      <c r="Q14" s="38">
        <v>12</v>
      </c>
      <c r="R14" s="36"/>
      <c r="S14" s="39"/>
      <c r="T14" s="39"/>
      <c r="U14" s="38"/>
      <c r="V14" s="38"/>
      <c r="W14" s="38"/>
      <c r="Y14" s="38">
        <v>12</v>
      </c>
      <c r="Z14" s="36"/>
      <c r="AA14" s="38"/>
      <c r="AB14" s="38"/>
      <c r="AC14" s="38"/>
      <c r="AD14" s="38"/>
      <c r="AE14" s="38"/>
      <c r="AH14" s="38">
        <v>12</v>
      </c>
      <c r="AI14" s="36"/>
      <c r="AJ14" s="38"/>
      <c r="AK14" s="38"/>
      <c r="AL14" s="38"/>
      <c r="AM14" s="38"/>
      <c r="AN14" s="38"/>
    </row>
    <row r="15" spans="1:41" ht="13.5" thickBot="1" x14ac:dyDescent="0.25">
      <c r="A15" s="38">
        <v>13</v>
      </c>
      <c r="B15" s="36" t="s">
        <v>11</v>
      </c>
      <c r="C15" s="55">
        <v>161</v>
      </c>
      <c r="D15" s="55">
        <v>168</v>
      </c>
      <c r="E15" s="39">
        <v>204</v>
      </c>
      <c r="F15" s="55">
        <v>533</v>
      </c>
      <c r="G15" s="55">
        <v>533</v>
      </c>
      <c r="I15" s="38">
        <v>13</v>
      </c>
      <c r="J15" s="36" t="s">
        <v>22</v>
      </c>
      <c r="K15" s="139">
        <v>222</v>
      </c>
      <c r="L15" s="139">
        <v>209</v>
      </c>
      <c r="M15" s="134">
        <v>161</v>
      </c>
      <c r="N15" s="134">
        <v>592</v>
      </c>
      <c r="O15" s="134">
        <v>592</v>
      </c>
      <c r="Q15" s="38">
        <v>13</v>
      </c>
      <c r="R15" s="36"/>
      <c r="S15" s="39"/>
      <c r="T15" s="38"/>
      <c r="U15" s="38"/>
      <c r="V15" s="38"/>
      <c r="W15" s="38"/>
      <c r="Y15" s="38">
        <v>13</v>
      </c>
      <c r="Z15" s="36"/>
      <c r="AA15" s="38"/>
      <c r="AB15" s="38"/>
      <c r="AC15" s="38"/>
      <c r="AD15" s="38"/>
      <c r="AE15" s="38"/>
      <c r="AH15" s="38">
        <v>13</v>
      </c>
      <c r="AI15" s="36"/>
      <c r="AJ15" s="38"/>
      <c r="AK15" s="38"/>
      <c r="AL15" s="38"/>
      <c r="AM15" s="38"/>
      <c r="AN15" s="38"/>
    </row>
    <row r="16" spans="1:41" ht="13.5" thickBot="1" x14ac:dyDescent="0.25">
      <c r="A16" s="38">
        <v>14</v>
      </c>
      <c r="B16" s="36" t="s">
        <v>32</v>
      </c>
      <c r="C16" s="39">
        <v>203</v>
      </c>
      <c r="D16" s="55">
        <v>152</v>
      </c>
      <c r="E16" s="39">
        <v>226</v>
      </c>
      <c r="F16" s="55">
        <v>581</v>
      </c>
      <c r="G16" s="55">
        <v>581</v>
      </c>
      <c r="I16" s="38">
        <v>14</v>
      </c>
      <c r="J16" s="36" t="s">
        <v>35</v>
      </c>
      <c r="K16" s="134">
        <v>158</v>
      </c>
      <c r="L16" s="134">
        <v>138</v>
      </c>
      <c r="M16" s="134">
        <v>155</v>
      </c>
      <c r="N16" s="134">
        <v>451</v>
      </c>
      <c r="O16" s="134">
        <v>451</v>
      </c>
      <c r="Q16" s="38">
        <v>14</v>
      </c>
      <c r="R16" s="36"/>
      <c r="S16" s="39"/>
      <c r="T16" s="38"/>
      <c r="U16" s="38"/>
      <c r="V16" s="38"/>
      <c r="W16" s="38"/>
      <c r="Y16" s="38">
        <v>14</v>
      </c>
      <c r="Z16" s="36"/>
      <c r="AA16" s="38"/>
      <c r="AB16" s="38"/>
      <c r="AC16" s="38"/>
      <c r="AD16" s="38"/>
      <c r="AE16" s="38"/>
      <c r="AH16" s="38">
        <v>14</v>
      </c>
      <c r="AI16" s="36"/>
      <c r="AJ16" s="38"/>
      <c r="AK16" s="38"/>
      <c r="AL16" s="38"/>
      <c r="AM16" s="38"/>
      <c r="AN16" s="38"/>
    </row>
    <row r="17" spans="1:40" ht="13.5" thickBot="1" x14ac:dyDescent="0.25">
      <c r="A17" s="38">
        <v>15</v>
      </c>
      <c r="B17" s="36" t="s">
        <v>12</v>
      </c>
      <c r="C17" s="55">
        <v>176</v>
      </c>
      <c r="D17" s="55">
        <v>146</v>
      </c>
      <c r="E17" s="55">
        <v>154</v>
      </c>
      <c r="F17" s="55">
        <v>476</v>
      </c>
      <c r="G17" s="55">
        <v>476</v>
      </c>
      <c r="I17" s="38">
        <v>15</v>
      </c>
      <c r="J17" s="36" t="s">
        <v>11</v>
      </c>
      <c r="K17" s="139">
        <v>220</v>
      </c>
      <c r="L17" s="134">
        <v>189</v>
      </c>
      <c r="M17" s="134">
        <v>168</v>
      </c>
      <c r="N17" s="134">
        <v>577</v>
      </c>
      <c r="O17" s="134">
        <v>577</v>
      </c>
      <c r="Q17" s="38">
        <v>15</v>
      </c>
      <c r="R17" s="36"/>
      <c r="S17" s="38"/>
      <c r="T17" s="38"/>
      <c r="U17" s="38"/>
      <c r="V17" s="38"/>
      <c r="W17" s="38"/>
      <c r="Y17" s="38">
        <v>15</v>
      </c>
      <c r="Z17" s="36"/>
      <c r="AA17" s="38"/>
      <c r="AB17" s="38"/>
      <c r="AC17" s="38"/>
      <c r="AD17" s="38"/>
      <c r="AE17" s="38"/>
      <c r="AH17" s="38">
        <v>15</v>
      </c>
      <c r="AI17" s="36"/>
      <c r="AJ17" s="38"/>
      <c r="AK17" s="38"/>
      <c r="AL17" s="38"/>
      <c r="AM17" s="38"/>
      <c r="AN17" s="38"/>
    </row>
    <row r="18" spans="1:40" ht="13.5" thickBot="1" x14ac:dyDescent="0.25">
      <c r="A18" s="38">
        <v>16</v>
      </c>
      <c r="B18" s="36" t="s">
        <v>61</v>
      </c>
      <c r="C18" s="55">
        <v>120</v>
      </c>
      <c r="D18" s="55">
        <v>137</v>
      </c>
      <c r="E18" s="55">
        <v>118</v>
      </c>
      <c r="F18" s="55">
        <v>375</v>
      </c>
      <c r="G18" s="55">
        <v>375</v>
      </c>
      <c r="I18" s="38">
        <v>16</v>
      </c>
      <c r="J18" s="36" t="s">
        <v>32</v>
      </c>
      <c r="K18" s="139">
        <v>221</v>
      </c>
      <c r="L18" s="134">
        <v>193</v>
      </c>
      <c r="M18" s="134">
        <v>147</v>
      </c>
      <c r="N18" s="134">
        <v>561</v>
      </c>
      <c r="O18" s="134">
        <v>561</v>
      </c>
      <c r="Q18" s="38">
        <v>16</v>
      </c>
      <c r="R18" s="36"/>
      <c r="S18" s="39"/>
      <c r="T18" s="38"/>
      <c r="U18" s="38"/>
      <c r="V18" s="38"/>
      <c r="W18" s="38"/>
      <c r="Y18" s="38">
        <v>16</v>
      </c>
      <c r="Z18" s="36"/>
      <c r="AA18" s="38"/>
      <c r="AB18" s="38"/>
      <c r="AC18" s="38"/>
      <c r="AD18" s="38"/>
      <c r="AE18" s="38"/>
      <c r="AH18" s="38">
        <v>16</v>
      </c>
      <c r="AI18" s="36"/>
      <c r="AJ18" s="38"/>
      <c r="AK18" s="38"/>
      <c r="AL18" s="38"/>
      <c r="AM18" s="38"/>
      <c r="AN18" s="38"/>
    </row>
    <row r="19" spans="1:40" ht="13.5" thickBot="1" x14ac:dyDescent="0.25">
      <c r="A19" s="38">
        <v>17</v>
      </c>
      <c r="B19" s="36" t="s">
        <v>68</v>
      </c>
      <c r="C19" s="55">
        <v>115</v>
      </c>
      <c r="D19" s="55">
        <v>125</v>
      </c>
      <c r="E19" s="55">
        <v>174</v>
      </c>
      <c r="F19" s="55">
        <v>414</v>
      </c>
      <c r="G19" s="55">
        <v>414</v>
      </c>
      <c r="I19" s="38">
        <v>17</v>
      </c>
      <c r="J19" s="36" t="s">
        <v>12</v>
      </c>
      <c r="K19" s="134">
        <v>134</v>
      </c>
      <c r="L19" s="134">
        <v>159</v>
      </c>
      <c r="M19" s="134">
        <v>163</v>
      </c>
      <c r="N19" s="134">
        <v>456</v>
      </c>
      <c r="O19" s="134">
        <v>456</v>
      </c>
      <c r="Q19" s="38">
        <v>17</v>
      </c>
      <c r="R19" s="36"/>
      <c r="S19" s="38"/>
      <c r="T19" s="38"/>
      <c r="U19" s="38"/>
      <c r="V19" s="38"/>
      <c r="W19" s="38"/>
      <c r="Y19" s="38">
        <v>17</v>
      </c>
      <c r="Z19" s="36"/>
      <c r="AA19" s="40"/>
      <c r="AB19" s="38"/>
      <c r="AC19" s="38"/>
      <c r="AD19" s="38"/>
      <c r="AE19" s="38"/>
      <c r="AH19" s="38">
        <v>17</v>
      </c>
      <c r="AI19" s="36"/>
      <c r="AJ19" s="40"/>
      <c r="AK19" s="38"/>
      <c r="AL19" s="38"/>
      <c r="AM19" s="38"/>
      <c r="AN19" s="38"/>
    </row>
    <row r="20" spans="1:40" ht="13.5" thickBot="1" x14ac:dyDescent="0.25">
      <c r="A20" s="38">
        <v>18</v>
      </c>
      <c r="B20" s="36" t="s">
        <v>13</v>
      </c>
      <c r="C20" s="55">
        <v>169</v>
      </c>
      <c r="D20" s="55">
        <v>160</v>
      </c>
      <c r="E20" s="55">
        <v>168</v>
      </c>
      <c r="F20" s="55">
        <v>497</v>
      </c>
      <c r="G20" s="55">
        <v>497</v>
      </c>
      <c r="I20" s="38">
        <v>18</v>
      </c>
      <c r="J20" s="36" t="s">
        <v>61</v>
      </c>
      <c r="K20" s="134">
        <v>139</v>
      </c>
      <c r="L20" s="134">
        <v>125</v>
      </c>
      <c r="M20" s="134">
        <v>131</v>
      </c>
      <c r="N20" s="134">
        <v>395</v>
      </c>
      <c r="O20" s="134">
        <v>395</v>
      </c>
      <c r="Q20" s="38">
        <v>18</v>
      </c>
      <c r="R20" s="36"/>
      <c r="S20" s="38"/>
      <c r="T20" s="38"/>
      <c r="U20" s="38"/>
      <c r="V20" s="38"/>
      <c r="W20" s="38"/>
      <c r="Y20" s="38">
        <v>18</v>
      </c>
      <c r="Z20" s="36"/>
      <c r="AA20" s="38"/>
      <c r="AB20" s="39"/>
      <c r="AC20" s="38"/>
      <c r="AD20" s="38"/>
      <c r="AE20" s="38"/>
      <c r="AH20" s="38">
        <v>18</v>
      </c>
      <c r="AI20" s="36"/>
      <c r="AJ20" s="38"/>
      <c r="AK20" s="39"/>
      <c r="AL20" s="38"/>
      <c r="AM20" s="38"/>
      <c r="AN20" s="38"/>
    </row>
    <row r="21" spans="1:40" ht="13.5" thickBot="1" x14ac:dyDescent="0.25">
      <c r="A21" s="38">
        <v>19</v>
      </c>
      <c r="B21" s="36" t="s">
        <v>24</v>
      </c>
      <c r="C21" s="55">
        <v>181</v>
      </c>
      <c r="D21" s="55">
        <v>147</v>
      </c>
      <c r="E21" s="55">
        <v>164</v>
      </c>
      <c r="F21" s="55">
        <v>492</v>
      </c>
      <c r="G21" s="55">
        <v>492</v>
      </c>
      <c r="I21" s="38">
        <v>19</v>
      </c>
      <c r="J21" s="36" t="s">
        <v>50</v>
      </c>
      <c r="K21" s="134">
        <v>112</v>
      </c>
      <c r="L21" s="139">
        <v>225</v>
      </c>
      <c r="M21" s="139">
        <v>211</v>
      </c>
      <c r="N21" s="134">
        <v>548</v>
      </c>
      <c r="O21" s="134">
        <v>548</v>
      </c>
      <c r="Q21" s="38">
        <v>19</v>
      </c>
      <c r="R21" s="36"/>
      <c r="S21" s="39"/>
      <c r="T21" s="38"/>
      <c r="U21" s="38"/>
      <c r="V21" s="38"/>
      <c r="W21" s="38"/>
      <c r="Y21" s="38">
        <v>19</v>
      </c>
      <c r="Z21" s="36"/>
      <c r="AA21" s="38"/>
      <c r="AB21" s="38"/>
      <c r="AC21" s="38"/>
      <c r="AD21" s="38"/>
      <c r="AE21" s="38"/>
      <c r="AH21" s="38">
        <v>19</v>
      </c>
      <c r="AI21" s="36"/>
      <c r="AJ21" s="38"/>
      <c r="AK21" s="38"/>
      <c r="AL21" s="38"/>
      <c r="AM21" s="38"/>
      <c r="AN21" s="38"/>
    </row>
    <row r="22" spans="1:40" ht="13.5" thickBot="1" x14ac:dyDescent="0.25">
      <c r="A22" s="38">
        <v>20</v>
      </c>
      <c r="B22" s="36" t="s">
        <v>57</v>
      </c>
      <c r="C22" s="39">
        <v>202</v>
      </c>
      <c r="D22" s="55">
        <v>158</v>
      </c>
      <c r="E22" s="55">
        <v>165</v>
      </c>
      <c r="F22" s="55">
        <v>525</v>
      </c>
      <c r="G22" s="55">
        <v>525</v>
      </c>
      <c r="I22" s="38">
        <v>20</v>
      </c>
      <c r="J22" s="36" t="s">
        <v>13</v>
      </c>
      <c r="K22" s="134">
        <v>144</v>
      </c>
      <c r="L22" s="134">
        <v>136</v>
      </c>
      <c r="M22" s="134">
        <v>157</v>
      </c>
      <c r="N22" s="134">
        <v>437</v>
      </c>
      <c r="O22" s="134">
        <v>437</v>
      </c>
      <c r="Q22" s="38">
        <v>20</v>
      </c>
      <c r="R22" s="36"/>
      <c r="S22" s="39"/>
      <c r="T22" s="38"/>
      <c r="U22" s="38"/>
      <c r="V22" s="38"/>
      <c r="W22" s="38"/>
      <c r="Y22" s="38">
        <v>20</v>
      </c>
      <c r="Z22" s="36"/>
      <c r="AA22" s="38"/>
      <c r="AB22" s="38"/>
      <c r="AC22" s="38"/>
      <c r="AD22" s="38"/>
      <c r="AE22" s="38"/>
      <c r="AH22" s="38">
        <v>20</v>
      </c>
      <c r="AI22" s="36"/>
      <c r="AJ22" s="38"/>
      <c r="AK22" s="38"/>
      <c r="AL22" s="38"/>
      <c r="AM22" s="38"/>
      <c r="AN22" s="38"/>
    </row>
    <row r="23" spans="1:40" ht="13.5" thickBot="1" x14ac:dyDescent="0.25">
      <c r="A23" s="38">
        <v>21</v>
      </c>
      <c r="B23" s="36" t="s">
        <v>39</v>
      </c>
      <c r="C23" s="55">
        <v>153</v>
      </c>
      <c r="D23" s="55">
        <v>169</v>
      </c>
      <c r="E23" s="55">
        <v>181</v>
      </c>
      <c r="F23" s="55">
        <v>503</v>
      </c>
      <c r="G23" s="55">
        <v>503</v>
      </c>
      <c r="I23" s="38">
        <v>21</v>
      </c>
      <c r="J23" s="36" t="s">
        <v>24</v>
      </c>
      <c r="K23" s="139">
        <v>207</v>
      </c>
      <c r="L23" s="134">
        <v>157</v>
      </c>
      <c r="M23" s="134">
        <v>171</v>
      </c>
      <c r="N23" s="134">
        <v>535</v>
      </c>
      <c r="O23" s="134">
        <v>535</v>
      </c>
      <c r="Q23" s="38">
        <v>21</v>
      </c>
      <c r="R23" s="36"/>
      <c r="S23" s="39"/>
      <c r="T23" s="39"/>
      <c r="U23" s="38"/>
      <c r="V23" s="38"/>
      <c r="W23" s="38"/>
      <c r="Y23" s="38">
        <v>21</v>
      </c>
      <c r="Z23" s="36"/>
      <c r="AA23" s="38"/>
      <c r="AB23" s="38"/>
      <c r="AC23" s="38"/>
      <c r="AD23" s="38"/>
      <c r="AE23" s="38"/>
      <c r="AH23" s="38">
        <v>21</v>
      </c>
      <c r="AI23" s="36"/>
      <c r="AJ23" s="38"/>
      <c r="AK23" s="38"/>
      <c r="AL23" s="38"/>
      <c r="AM23" s="38"/>
      <c r="AN23" s="38"/>
    </row>
    <row r="24" spans="1:40" ht="13.5" thickBot="1" x14ac:dyDescent="0.25">
      <c r="A24" s="38">
        <v>22</v>
      </c>
      <c r="B24" s="36" t="s">
        <v>44</v>
      </c>
      <c r="C24" s="55">
        <v>161</v>
      </c>
      <c r="D24" s="55">
        <v>139</v>
      </c>
      <c r="E24" s="55">
        <v>178</v>
      </c>
      <c r="F24" s="55">
        <v>478</v>
      </c>
      <c r="G24" s="55">
        <v>478</v>
      </c>
      <c r="I24" s="38">
        <v>22</v>
      </c>
      <c r="J24" s="36" t="s">
        <v>43</v>
      </c>
      <c r="K24" s="134">
        <v>147</v>
      </c>
      <c r="L24" s="134">
        <v>150</v>
      </c>
      <c r="M24" s="139">
        <v>201</v>
      </c>
      <c r="N24" s="134">
        <v>498</v>
      </c>
      <c r="O24" s="134">
        <v>498</v>
      </c>
      <c r="Q24" s="38">
        <v>22</v>
      </c>
      <c r="R24" s="36"/>
      <c r="S24" s="39"/>
      <c r="T24" s="38"/>
      <c r="U24" s="38"/>
      <c r="V24" s="38"/>
      <c r="W24" s="38"/>
      <c r="Y24" s="38">
        <v>22</v>
      </c>
      <c r="Z24" s="36"/>
      <c r="AA24" s="38"/>
      <c r="AB24" s="38"/>
      <c r="AC24" s="39"/>
      <c r="AD24" s="38"/>
      <c r="AE24" s="38"/>
      <c r="AH24" s="38">
        <v>22</v>
      </c>
      <c r="AI24" s="36"/>
      <c r="AJ24" s="38"/>
      <c r="AK24" s="38"/>
      <c r="AL24" s="39"/>
      <c r="AM24" s="38"/>
      <c r="AN24" s="38"/>
    </row>
    <row r="25" spans="1:40" ht="13.5" thickBot="1" x14ac:dyDescent="0.25">
      <c r="A25" s="38">
        <v>23</v>
      </c>
      <c r="B25" s="36" t="s">
        <v>54</v>
      </c>
      <c r="C25" s="55">
        <v>177</v>
      </c>
      <c r="D25" s="39">
        <v>244</v>
      </c>
      <c r="E25" s="39">
        <v>202</v>
      </c>
      <c r="F25" s="55">
        <v>623</v>
      </c>
      <c r="G25" s="55">
        <v>623</v>
      </c>
      <c r="I25" s="38">
        <v>23</v>
      </c>
      <c r="J25" s="36" t="s">
        <v>44</v>
      </c>
      <c r="K25" s="134">
        <v>153</v>
      </c>
      <c r="L25" s="134">
        <v>152</v>
      </c>
      <c r="M25" s="134">
        <v>150</v>
      </c>
      <c r="N25" s="134">
        <v>455</v>
      </c>
      <c r="O25" s="134">
        <v>455</v>
      </c>
      <c r="Q25" s="38">
        <v>23</v>
      </c>
      <c r="R25" s="36"/>
      <c r="S25" s="38"/>
      <c r="T25" s="39"/>
      <c r="U25" s="38"/>
      <c r="V25" s="38"/>
      <c r="W25" s="38"/>
      <c r="Y25" s="38">
        <v>23</v>
      </c>
      <c r="Z25" s="36"/>
      <c r="AA25" s="38"/>
      <c r="AB25" s="38"/>
      <c r="AC25" s="38"/>
      <c r="AD25" s="38"/>
      <c r="AE25" s="38"/>
      <c r="AH25" s="38">
        <v>23</v>
      </c>
      <c r="AI25" s="36"/>
      <c r="AJ25" s="38"/>
      <c r="AK25" s="38"/>
      <c r="AL25" s="38"/>
      <c r="AM25" s="38"/>
      <c r="AN25" s="38"/>
    </row>
    <row r="26" spans="1:40" ht="13.5" thickBot="1" x14ac:dyDescent="0.25">
      <c r="A26" s="38">
        <v>24</v>
      </c>
      <c r="B26" s="36" t="s">
        <v>60</v>
      </c>
      <c r="C26" s="55">
        <v>180</v>
      </c>
      <c r="D26" s="55">
        <v>187</v>
      </c>
      <c r="E26" s="55">
        <v>199</v>
      </c>
      <c r="F26" s="55">
        <v>566</v>
      </c>
      <c r="G26" s="55">
        <v>566</v>
      </c>
      <c r="I26" s="38">
        <v>24</v>
      </c>
      <c r="J26" s="36" t="s">
        <v>60</v>
      </c>
      <c r="K26" s="134">
        <v>144</v>
      </c>
      <c r="L26" s="134">
        <v>144</v>
      </c>
      <c r="M26" s="139">
        <v>210</v>
      </c>
      <c r="N26" s="134">
        <v>498</v>
      </c>
      <c r="O26" s="134">
        <v>498</v>
      </c>
      <c r="Q26" s="38">
        <v>24</v>
      </c>
      <c r="R26" s="36"/>
      <c r="S26" s="38"/>
      <c r="T26" s="38"/>
      <c r="U26" s="38"/>
      <c r="V26" s="38"/>
      <c r="W26" s="38"/>
      <c r="Y26" s="38">
        <v>24</v>
      </c>
      <c r="Z26" s="36"/>
      <c r="AA26" s="38"/>
      <c r="AB26" s="38"/>
      <c r="AC26" s="38"/>
      <c r="AD26" s="38"/>
      <c r="AE26" s="38"/>
      <c r="AH26" s="38">
        <v>24</v>
      </c>
      <c r="AI26" s="36"/>
      <c r="AJ26" s="38"/>
      <c r="AK26" s="38"/>
      <c r="AL26" s="38"/>
      <c r="AM26" s="38"/>
      <c r="AN26" s="38"/>
    </row>
    <row r="27" spans="1:40" ht="13.5" thickBot="1" x14ac:dyDescent="0.25">
      <c r="A27" s="38">
        <v>25</v>
      </c>
      <c r="B27" s="36" t="s">
        <v>56</v>
      </c>
      <c r="C27" s="55">
        <v>148</v>
      </c>
      <c r="D27" s="55">
        <v>174</v>
      </c>
      <c r="E27" s="55">
        <v>180</v>
      </c>
      <c r="F27" s="55">
        <v>502</v>
      </c>
      <c r="G27" s="55">
        <v>502</v>
      </c>
      <c r="I27" s="38">
        <v>25</v>
      </c>
      <c r="J27" s="36" t="s">
        <v>56</v>
      </c>
      <c r="K27" s="134">
        <v>112</v>
      </c>
      <c r="L27" s="134">
        <v>164</v>
      </c>
      <c r="M27" s="134">
        <v>122</v>
      </c>
      <c r="N27" s="134">
        <v>398</v>
      </c>
      <c r="O27" s="134">
        <v>398</v>
      </c>
      <c r="Q27" s="38">
        <v>25</v>
      </c>
      <c r="R27" s="36"/>
      <c r="S27" s="39"/>
      <c r="T27" s="38"/>
      <c r="U27" s="38"/>
      <c r="V27" s="38"/>
      <c r="W27" s="38"/>
      <c r="Y27" s="38">
        <v>25</v>
      </c>
      <c r="Z27" s="36"/>
      <c r="AA27" s="38"/>
      <c r="AB27" s="38"/>
      <c r="AC27" s="38"/>
      <c r="AD27" s="38"/>
      <c r="AE27" s="38"/>
      <c r="AH27" s="38">
        <v>25</v>
      </c>
      <c r="AI27" s="36"/>
      <c r="AJ27" s="38"/>
      <c r="AK27" s="38"/>
      <c r="AL27" s="38"/>
      <c r="AM27" s="38"/>
      <c r="AN27" s="38"/>
    </row>
    <row r="28" spans="1:40" ht="13.5" thickBot="1" x14ac:dyDescent="0.25">
      <c r="A28" s="38">
        <v>26</v>
      </c>
      <c r="B28" s="36" t="s">
        <v>34</v>
      </c>
      <c r="C28" s="55">
        <v>162</v>
      </c>
      <c r="D28" s="55">
        <v>185</v>
      </c>
      <c r="E28" s="55">
        <v>153</v>
      </c>
      <c r="F28" s="55">
        <v>500</v>
      </c>
      <c r="G28" s="55">
        <v>500</v>
      </c>
      <c r="I28" s="38">
        <v>26</v>
      </c>
      <c r="J28" s="36" t="s">
        <v>34</v>
      </c>
      <c r="K28" s="134">
        <v>165</v>
      </c>
      <c r="L28" s="134">
        <v>171</v>
      </c>
      <c r="M28" s="134">
        <v>163</v>
      </c>
      <c r="N28" s="134">
        <v>499</v>
      </c>
      <c r="O28" s="134">
        <v>499</v>
      </c>
      <c r="Q28" s="38">
        <v>26</v>
      </c>
      <c r="R28" s="36"/>
      <c r="S28" s="38"/>
      <c r="T28" s="38"/>
      <c r="U28" s="38"/>
      <c r="V28" s="38"/>
      <c r="W28" s="38"/>
      <c r="Y28" s="38">
        <v>26</v>
      </c>
      <c r="Z28" s="36"/>
      <c r="AA28" s="39"/>
      <c r="AB28" s="38"/>
      <c r="AC28" s="38"/>
      <c r="AD28" s="38"/>
      <c r="AE28" s="38"/>
      <c r="AH28" s="38">
        <v>26</v>
      </c>
      <c r="AI28" s="36"/>
      <c r="AJ28" s="39"/>
      <c r="AK28" s="38"/>
      <c r="AL28" s="38"/>
      <c r="AM28" s="38"/>
      <c r="AN28" s="38"/>
    </row>
    <row r="29" spans="1:40" ht="13.5" thickBot="1" x14ac:dyDescent="0.25">
      <c r="A29" s="38">
        <v>27</v>
      </c>
      <c r="B29" s="36" t="s">
        <v>15</v>
      </c>
      <c r="C29" s="55">
        <v>181</v>
      </c>
      <c r="D29" s="39">
        <v>221</v>
      </c>
      <c r="E29" s="39">
        <v>210</v>
      </c>
      <c r="F29" s="55">
        <v>612</v>
      </c>
      <c r="G29" s="55">
        <v>612</v>
      </c>
      <c r="I29" s="38">
        <v>27</v>
      </c>
      <c r="J29" s="36" t="s">
        <v>15</v>
      </c>
      <c r="K29" s="139">
        <v>224</v>
      </c>
      <c r="L29" s="134">
        <v>145</v>
      </c>
      <c r="M29" s="139">
        <v>246</v>
      </c>
      <c r="N29" s="134">
        <v>615</v>
      </c>
      <c r="O29" s="134">
        <v>615</v>
      </c>
      <c r="Q29" s="38">
        <v>27</v>
      </c>
      <c r="R29" s="36"/>
      <c r="S29" s="38"/>
      <c r="T29" s="38"/>
      <c r="U29" s="38"/>
      <c r="V29" s="38"/>
      <c r="W29" s="38"/>
      <c r="Y29" s="38">
        <v>27</v>
      </c>
      <c r="Z29" s="36"/>
      <c r="AA29" s="38"/>
      <c r="AB29" s="38"/>
      <c r="AC29" s="39"/>
      <c r="AD29" s="38"/>
      <c r="AE29" s="38"/>
      <c r="AH29" s="38">
        <v>27</v>
      </c>
      <c r="AI29" s="36"/>
      <c r="AJ29" s="38"/>
      <c r="AK29" s="38"/>
      <c r="AL29" s="39"/>
      <c r="AM29" s="38"/>
      <c r="AN29" s="38"/>
    </row>
    <row r="30" spans="1:40" ht="13.5" thickBot="1" x14ac:dyDescent="0.25">
      <c r="A30" s="38">
        <v>28</v>
      </c>
      <c r="B30" s="36" t="s">
        <v>33</v>
      </c>
      <c r="C30" s="55">
        <v>147</v>
      </c>
      <c r="D30" s="55">
        <v>175</v>
      </c>
      <c r="E30" s="55">
        <v>193</v>
      </c>
      <c r="F30" s="55">
        <v>515</v>
      </c>
      <c r="G30" s="55">
        <v>515</v>
      </c>
      <c r="I30" s="38">
        <v>28</v>
      </c>
      <c r="J30" s="36" t="s">
        <v>33</v>
      </c>
      <c r="K30" s="134">
        <v>171</v>
      </c>
      <c r="L30" s="134">
        <v>143</v>
      </c>
      <c r="M30" s="134">
        <v>126</v>
      </c>
      <c r="N30" s="134">
        <v>440</v>
      </c>
      <c r="O30" s="134">
        <v>440</v>
      </c>
      <c r="Q30" s="38">
        <v>28</v>
      </c>
      <c r="R30" s="36"/>
      <c r="S30" s="38"/>
      <c r="T30" s="38"/>
      <c r="U30" s="38"/>
      <c r="V30" s="38"/>
      <c r="W30" s="38"/>
      <c r="Y30" s="38">
        <v>28</v>
      </c>
      <c r="Z30" s="36"/>
      <c r="AA30" s="38"/>
      <c r="AB30" s="38"/>
      <c r="AC30" s="38"/>
      <c r="AD30" s="38"/>
      <c r="AE30" s="38"/>
      <c r="AH30" s="38">
        <v>28</v>
      </c>
      <c r="AI30" s="36"/>
      <c r="AJ30" s="38"/>
      <c r="AK30" s="38"/>
      <c r="AL30" s="38"/>
      <c r="AM30" s="38"/>
      <c r="AN30" s="38"/>
    </row>
    <row r="31" spans="1:40" ht="13.5" thickBot="1" x14ac:dyDescent="0.25">
      <c r="A31" s="38">
        <v>29</v>
      </c>
      <c r="B31" s="36" t="s">
        <v>67</v>
      </c>
      <c r="C31" s="55">
        <v>143</v>
      </c>
      <c r="D31" s="55">
        <v>174</v>
      </c>
      <c r="E31" s="55">
        <v>123</v>
      </c>
      <c r="F31" s="55">
        <v>440</v>
      </c>
      <c r="G31" s="55">
        <v>440</v>
      </c>
      <c r="I31" s="38">
        <v>29</v>
      </c>
      <c r="J31" s="36" t="s">
        <v>67</v>
      </c>
      <c r="K31" s="134">
        <v>144</v>
      </c>
      <c r="L31" s="134">
        <v>123</v>
      </c>
      <c r="M31" s="134">
        <v>140</v>
      </c>
      <c r="N31" s="134">
        <v>407</v>
      </c>
      <c r="O31" s="134">
        <v>407</v>
      </c>
      <c r="Q31" s="38">
        <v>29</v>
      </c>
      <c r="R31" s="36"/>
      <c r="S31" s="38"/>
      <c r="T31" s="38"/>
      <c r="U31" s="38"/>
      <c r="V31" s="38"/>
      <c r="W31" s="38"/>
      <c r="Y31" s="38">
        <v>29</v>
      </c>
      <c r="Z31" s="36"/>
      <c r="AA31" s="38"/>
      <c r="AB31" s="38"/>
      <c r="AC31" s="38"/>
      <c r="AD31" s="38"/>
      <c r="AE31" s="38"/>
      <c r="AH31" s="38">
        <v>29</v>
      </c>
      <c r="AI31" s="36"/>
      <c r="AJ31" s="38"/>
      <c r="AK31" s="38"/>
      <c r="AL31" s="38"/>
      <c r="AM31" s="38"/>
      <c r="AN31" s="38"/>
    </row>
    <row r="32" spans="1:40" ht="13.5" thickBot="1" x14ac:dyDescent="0.25">
      <c r="A32" s="38">
        <v>30</v>
      </c>
      <c r="B32" s="36" t="s">
        <v>51</v>
      </c>
      <c r="C32" s="55">
        <v>173</v>
      </c>
      <c r="D32" s="55">
        <v>177</v>
      </c>
      <c r="E32" s="55">
        <v>174</v>
      </c>
      <c r="F32" s="55">
        <v>524</v>
      </c>
      <c r="G32" s="55">
        <v>524</v>
      </c>
      <c r="I32" s="38">
        <v>30</v>
      </c>
      <c r="J32" s="36" t="s">
        <v>51</v>
      </c>
      <c r="K32" s="134">
        <v>175</v>
      </c>
      <c r="L32" s="134">
        <v>191</v>
      </c>
      <c r="M32" s="134">
        <v>193</v>
      </c>
      <c r="N32" s="134">
        <v>559</v>
      </c>
      <c r="O32" s="134">
        <v>559</v>
      </c>
      <c r="Q32" s="38">
        <v>30</v>
      </c>
      <c r="R32" s="36"/>
      <c r="S32" s="38"/>
      <c r="T32" s="38"/>
      <c r="U32" s="38"/>
      <c r="V32" s="38"/>
      <c r="W32" s="38"/>
      <c r="Y32" s="38">
        <v>30</v>
      </c>
      <c r="Z32" s="36"/>
      <c r="AA32" s="38"/>
      <c r="AB32" s="38"/>
      <c r="AC32" s="38"/>
      <c r="AD32" s="38"/>
      <c r="AE32" s="38"/>
      <c r="AH32" s="38">
        <v>30</v>
      </c>
      <c r="AI32" s="36"/>
      <c r="AJ32" s="38"/>
      <c r="AK32" s="38"/>
      <c r="AL32" s="38"/>
      <c r="AM32" s="38"/>
      <c r="AN32" s="38"/>
    </row>
    <row r="33" spans="1:32" x14ac:dyDescent="0.2">
      <c r="C33" s="16">
        <f>SUM(C3:C32)</f>
        <v>4969</v>
      </c>
      <c r="D33" s="16">
        <f t="shared" ref="D33:E33" si="0">SUM(D3:D32)</f>
        <v>5277</v>
      </c>
      <c r="E33" s="16">
        <f t="shared" si="0"/>
        <v>5344</v>
      </c>
      <c r="F33" s="16">
        <f>SUM(F3:F32)</f>
        <v>15590</v>
      </c>
      <c r="G33" s="16">
        <f>SUM(F33/90)</f>
        <v>173.22222222222223</v>
      </c>
      <c r="K33" s="16">
        <f>SUM(K3:K32)</f>
        <v>5196</v>
      </c>
      <c r="L33" s="16">
        <f t="shared" ref="L33:N33" si="1">SUM(L3:L32)</f>
        <v>5101</v>
      </c>
      <c r="M33" s="16">
        <f t="shared" si="1"/>
        <v>5131</v>
      </c>
      <c r="N33" s="16">
        <f t="shared" si="1"/>
        <v>15428</v>
      </c>
      <c r="O33" s="16">
        <f>SUM(N33/90)</f>
        <v>171.42222222222222</v>
      </c>
      <c r="S33" s="16">
        <f>SUM(S3:S32)</f>
        <v>0</v>
      </c>
      <c r="T33" s="16">
        <f t="shared" ref="T33" si="2">SUM(T3:T32)</f>
        <v>0</v>
      </c>
      <c r="U33" s="16">
        <f t="shared" ref="U33" si="3">SUM(U3:U32)</f>
        <v>0</v>
      </c>
      <c r="V33" s="16">
        <f t="shared" ref="V33" si="4">SUM(V3:V32)</f>
        <v>0</v>
      </c>
      <c r="W33" s="16">
        <f>SUM(V33/90)</f>
        <v>0</v>
      </c>
      <c r="AA33" s="16">
        <f>SUM(AA3:AA29)</f>
        <v>0</v>
      </c>
      <c r="AB33" s="16">
        <f t="shared" ref="AB33:AC33" si="5">SUM(AB3:AB29)</f>
        <v>0</v>
      </c>
      <c r="AC33" s="16">
        <f t="shared" si="5"/>
        <v>0</v>
      </c>
      <c r="AD33" s="16">
        <f>SUM(AD3:AD29)</f>
        <v>0</v>
      </c>
      <c r="AE33" s="16">
        <f>SUM(AD33/81)</f>
        <v>0</v>
      </c>
    </row>
    <row r="34" spans="1:32" x14ac:dyDescent="0.2">
      <c r="A34" s="122">
        <v>45572</v>
      </c>
      <c r="B34" s="123"/>
      <c r="C34" s="123"/>
      <c r="D34" s="123"/>
      <c r="E34" s="123"/>
      <c r="F34" s="123"/>
      <c r="G34" s="123"/>
      <c r="H34" s="123"/>
      <c r="I34" s="122">
        <v>45593</v>
      </c>
      <c r="J34" s="123"/>
      <c r="K34" s="123"/>
      <c r="L34" s="123"/>
      <c r="M34" s="123"/>
      <c r="N34" s="123"/>
      <c r="O34" s="123"/>
      <c r="P34" s="123"/>
      <c r="Q34" s="122">
        <v>45607</v>
      </c>
      <c r="R34" s="123"/>
      <c r="S34" s="123"/>
      <c r="T34" s="123"/>
      <c r="U34" s="123"/>
      <c r="V34" s="123"/>
      <c r="W34" s="123"/>
      <c r="X34" s="123"/>
      <c r="Y34" s="122">
        <v>45621</v>
      </c>
      <c r="Z34" s="123"/>
      <c r="AA34" s="123"/>
      <c r="AB34" s="123"/>
      <c r="AC34" s="123"/>
      <c r="AD34" s="123"/>
      <c r="AE34" s="123"/>
      <c r="AF34" s="123"/>
    </row>
    <row r="35" spans="1:32" ht="13.5" thickBot="1" x14ac:dyDescent="0.25">
      <c r="A35" s="37" t="s">
        <v>3</v>
      </c>
      <c r="B35" t="s">
        <v>4</v>
      </c>
      <c r="C35" s="37" t="s">
        <v>27</v>
      </c>
      <c r="D35" s="37" t="s">
        <v>28</v>
      </c>
      <c r="E35" s="37" t="s">
        <v>29</v>
      </c>
      <c r="F35" s="37" t="s">
        <v>30</v>
      </c>
      <c r="G35" s="37" t="s">
        <v>5</v>
      </c>
      <c r="I35" s="37" t="s">
        <v>3</v>
      </c>
      <c r="J35" t="s">
        <v>4</v>
      </c>
      <c r="K35" t="s">
        <v>27</v>
      </c>
      <c r="L35" s="37" t="s">
        <v>28</v>
      </c>
      <c r="M35" s="37" t="s">
        <v>29</v>
      </c>
      <c r="N35" s="37" t="s">
        <v>30</v>
      </c>
      <c r="O35" s="37" t="s">
        <v>5</v>
      </c>
      <c r="Q35" s="96" t="s">
        <v>3</v>
      </c>
      <c r="R35" s="97" t="s">
        <v>4</v>
      </c>
      <c r="S35" s="96" t="s">
        <v>27</v>
      </c>
      <c r="T35" s="96" t="s">
        <v>28</v>
      </c>
      <c r="U35" s="96" t="s">
        <v>29</v>
      </c>
      <c r="V35" s="96" t="s">
        <v>30</v>
      </c>
      <c r="W35" s="96" t="s">
        <v>5</v>
      </c>
      <c r="Y35" s="96" t="s">
        <v>3</v>
      </c>
      <c r="Z35" s="97" t="s">
        <v>4</v>
      </c>
      <c r="AA35" s="96" t="s">
        <v>27</v>
      </c>
      <c r="AB35" s="96" t="s">
        <v>28</v>
      </c>
      <c r="AC35" s="96" t="s">
        <v>29</v>
      </c>
      <c r="AD35" s="96" t="s">
        <v>30</v>
      </c>
      <c r="AE35" s="96" t="s">
        <v>5</v>
      </c>
    </row>
    <row r="36" spans="1:32" ht="13.5" thickBot="1" x14ac:dyDescent="0.25">
      <c r="A36" s="140">
        <v>1</v>
      </c>
      <c r="B36" s="36" t="s">
        <v>16</v>
      </c>
      <c r="C36" s="140">
        <v>195</v>
      </c>
      <c r="D36" s="141">
        <v>267</v>
      </c>
      <c r="E36" s="140">
        <v>183</v>
      </c>
      <c r="F36" s="140">
        <v>645</v>
      </c>
      <c r="G36" s="140">
        <v>645</v>
      </c>
      <c r="I36" s="38">
        <v>1</v>
      </c>
      <c r="J36" s="36" t="s">
        <v>37</v>
      </c>
      <c r="K36" s="139">
        <v>214</v>
      </c>
      <c r="L36" s="139">
        <v>204</v>
      </c>
      <c r="M36" s="134">
        <v>178</v>
      </c>
      <c r="N36" s="134">
        <v>596</v>
      </c>
      <c r="O36" s="134">
        <v>596</v>
      </c>
      <c r="Q36" s="38">
        <v>1</v>
      </c>
      <c r="R36" s="36"/>
      <c r="S36" s="39"/>
      <c r="T36" s="39"/>
      <c r="U36" s="38"/>
      <c r="V36" s="38"/>
      <c r="W36" s="38"/>
      <c r="Y36" s="38">
        <v>1</v>
      </c>
      <c r="Z36" s="36"/>
      <c r="AA36" s="38"/>
      <c r="AB36" s="38"/>
      <c r="AC36" s="38"/>
      <c r="AD36" s="38"/>
      <c r="AE36" s="38"/>
    </row>
    <row r="37" spans="1:32" ht="13.5" thickBot="1" x14ac:dyDescent="0.25">
      <c r="A37" s="140">
        <v>2</v>
      </c>
      <c r="B37" s="36" t="s">
        <v>48</v>
      </c>
      <c r="C37" s="139">
        <v>235</v>
      </c>
      <c r="D37" s="139">
        <v>222</v>
      </c>
      <c r="E37" s="140">
        <v>187</v>
      </c>
      <c r="F37" s="140">
        <v>644</v>
      </c>
      <c r="G37" s="140">
        <v>644</v>
      </c>
      <c r="I37" s="38">
        <v>2</v>
      </c>
      <c r="J37" s="36" t="s">
        <v>64</v>
      </c>
      <c r="K37" s="134">
        <v>188</v>
      </c>
      <c r="L37" s="134">
        <v>195</v>
      </c>
      <c r="M37" s="134">
        <v>146</v>
      </c>
      <c r="N37" s="134">
        <v>529</v>
      </c>
      <c r="O37" s="134">
        <v>529</v>
      </c>
      <c r="Q37" s="38">
        <v>2</v>
      </c>
      <c r="R37" s="36"/>
      <c r="S37" s="38"/>
      <c r="T37" s="38"/>
      <c r="U37" s="39"/>
      <c r="V37" s="38"/>
      <c r="W37" s="38"/>
      <c r="Y37" s="38">
        <v>2</v>
      </c>
      <c r="Z37" s="36"/>
      <c r="AA37" s="38"/>
      <c r="AB37" s="39"/>
      <c r="AC37" s="38"/>
      <c r="AD37" s="38"/>
      <c r="AE37" s="38"/>
    </row>
    <row r="38" spans="1:32" ht="13.5" thickBot="1" x14ac:dyDescent="0.25">
      <c r="A38" s="140">
        <v>3</v>
      </c>
      <c r="B38" s="36" t="s">
        <v>38</v>
      </c>
      <c r="C38" s="139">
        <v>216</v>
      </c>
      <c r="D38" s="140">
        <v>176</v>
      </c>
      <c r="E38" s="140">
        <v>194</v>
      </c>
      <c r="F38" s="140">
        <v>586</v>
      </c>
      <c r="G38" s="140">
        <v>586</v>
      </c>
      <c r="I38" s="38">
        <v>3</v>
      </c>
      <c r="J38" s="36" t="s">
        <v>71</v>
      </c>
      <c r="K38" s="134">
        <v>139</v>
      </c>
      <c r="L38" s="134">
        <v>182</v>
      </c>
      <c r="M38" s="139">
        <v>200</v>
      </c>
      <c r="N38" s="134">
        <v>521</v>
      </c>
      <c r="O38" s="134">
        <v>521</v>
      </c>
      <c r="Q38" s="38">
        <v>3</v>
      </c>
      <c r="R38" s="36"/>
      <c r="S38" s="39"/>
      <c r="T38" s="38"/>
      <c r="U38" s="38"/>
      <c r="V38" s="38"/>
      <c r="W38" s="38"/>
      <c r="Y38" s="38">
        <v>3</v>
      </c>
      <c r="Z38" s="36"/>
      <c r="AA38" s="39"/>
      <c r="AB38" s="38"/>
      <c r="AC38" s="39"/>
      <c r="AD38" s="38"/>
      <c r="AE38" s="38"/>
    </row>
    <row r="39" spans="1:32" ht="13.5" thickBot="1" x14ac:dyDescent="0.25">
      <c r="A39" s="140">
        <v>4</v>
      </c>
      <c r="B39" s="36" t="s">
        <v>15</v>
      </c>
      <c r="C39" s="139">
        <v>224</v>
      </c>
      <c r="D39" s="140">
        <v>179</v>
      </c>
      <c r="E39" s="140">
        <v>181</v>
      </c>
      <c r="F39" s="140">
        <v>584</v>
      </c>
      <c r="G39" s="140">
        <v>584</v>
      </c>
      <c r="I39" s="38">
        <v>4</v>
      </c>
      <c r="J39" s="36" t="s">
        <v>21</v>
      </c>
      <c r="K39" s="134">
        <v>159</v>
      </c>
      <c r="L39" s="134">
        <v>169</v>
      </c>
      <c r="M39" s="139">
        <v>215</v>
      </c>
      <c r="N39" s="134">
        <v>543</v>
      </c>
      <c r="O39" s="134">
        <v>543</v>
      </c>
      <c r="Q39" s="38">
        <v>4</v>
      </c>
      <c r="R39" s="36"/>
      <c r="S39" s="39"/>
      <c r="T39" s="38"/>
      <c r="U39" s="38"/>
      <c r="V39" s="38"/>
      <c r="W39" s="38"/>
      <c r="Y39" s="38">
        <v>4</v>
      </c>
      <c r="Z39" s="36"/>
      <c r="AA39" s="38"/>
      <c r="AB39" s="38"/>
      <c r="AC39" s="38"/>
      <c r="AD39" s="38"/>
      <c r="AE39" s="38"/>
    </row>
    <row r="40" spans="1:32" ht="13.5" thickBot="1" x14ac:dyDescent="0.25">
      <c r="A40" s="140">
        <v>5</v>
      </c>
      <c r="B40" s="36" t="s">
        <v>49</v>
      </c>
      <c r="C40" s="140">
        <v>198</v>
      </c>
      <c r="D40" s="140">
        <v>193</v>
      </c>
      <c r="E40" s="140">
        <v>191</v>
      </c>
      <c r="F40" s="140">
        <v>582</v>
      </c>
      <c r="G40" s="140">
        <v>582</v>
      </c>
      <c r="I40" s="38">
        <v>5</v>
      </c>
      <c r="J40" s="36" t="s">
        <v>52</v>
      </c>
      <c r="K40" s="139">
        <v>204</v>
      </c>
      <c r="L40" s="134">
        <v>176</v>
      </c>
      <c r="M40" s="134">
        <v>168</v>
      </c>
      <c r="N40" s="134">
        <v>548</v>
      </c>
      <c r="O40" s="134">
        <v>548</v>
      </c>
      <c r="Q40" s="38">
        <v>5</v>
      </c>
      <c r="R40" s="36"/>
      <c r="S40" s="38"/>
      <c r="T40" s="38"/>
      <c r="U40" s="38"/>
      <c r="V40" s="38"/>
      <c r="W40" s="38"/>
      <c r="Y40" s="38">
        <v>5</v>
      </c>
      <c r="Z40" s="36"/>
      <c r="AA40" s="38"/>
      <c r="AB40" s="38"/>
      <c r="AC40" s="38"/>
      <c r="AD40" s="38"/>
      <c r="AE40" s="38"/>
    </row>
    <row r="41" spans="1:32" ht="13.5" thickBot="1" x14ac:dyDescent="0.25">
      <c r="A41" s="140">
        <v>6</v>
      </c>
      <c r="B41" s="36" t="s">
        <v>70</v>
      </c>
      <c r="C41" s="139">
        <v>225</v>
      </c>
      <c r="D41" s="140">
        <v>190</v>
      </c>
      <c r="E41" s="140">
        <v>159</v>
      </c>
      <c r="F41" s="140">
        <v>574</v>
      </c>
      <c r="G41" s="140">
        <v>574</v>
      </c>
      <c r="I41" s="38">
        <v>6</v>
      </c>
      <c r="J41" s="36" t="s">
        <v>9</v>
      </c>
      <c r="K41" s="134">
        <v>193</v>
      </c>
      <c r="L41" s="139">
        <v>222</v>
      </c>
      <c r="M41" s="134">
        <v>173</v>
      </c>
      <c r="N41" s="134">
        <v>588</v>
      </c>
      <c r="O41" s="134">
        <v>588</v>
      </c>
      <c r="Q41" s="38">
        <v>6</v>
      </c>
      <c r="R41" s="36"/>
      <c r="S41" s="38"/>
      <c r="T41" s="39"/>
      <c r="U41" s="38"/>
      <c r="V41" s="38"/>
      <c r="W41" s="38"/>
      <c r="Y41" s="38">
        <v>6</v>
      </c>
      <c r="Z41" s="36"/>
      <c r="AA41" s="38"/>
      <c r="AB41" s="39"/>
      <c r="AC41" s="39"/>
      <c r="AD41" s="38"/>
      <c r="AE41" s="38"/>
    </row>
    <row r="42" spans="1:32" ht="13.5" thickBot="1" x14ac:dyDescent="0.25">
      <c r="A42" s="140">
        <v>7</v>
      </c>
      <c r="B42" s="36" t="s">
        <v>32</v>
      </c>
      <c r="C42" s="139">
        <v>225</v>
      </c>
      <c r="D42" s="139">
        <v>212</v>
      </c>
      <c r="E42" s="140">
        <v>129</v>
      </c>
      <c r="F42" s="140">
        <v>566</v>
      </c>
      <c r="G42" s="140">
        <v>566</v>
      </c>
      <c r="I42" s="38">
        <v>7</v>
      </c>
      <c r="J42" s="36" t="s">
        <v>10</v>
      </c>
      <c r="K42" s="134">
        <v>166</v>
      </c>
      <c r="L42" s="134">
        <v>173</v>
      </c>
      <c r="M42" s="134">
        <v>185</v>
      </c>
      <c r="N42" s="134">
        <v>524</v>
      </c>
      <c r="O42" s="134">
        <v>524</v>
      </c>
      <c r="Q42" s="38">
        <v>7</v>
      </c>
      <c r="R42" s="36"/>
      <c r="S42" s="38"/>
      <c r="T42" s="39"/>
      <c r="U42" s="38"/>
      <c r="V42" s="38"/>
      <c r="W42" s="38"/>
      <c r="Y42" s="38">
        <v>7</v>
      </c>
      <c r="Z42" s="36"/>
      <c r="AA42" s="38"/>
      <c r="AB42" s="38"/>
      <c r="AC42" s="39"/>
      <c r="AD42" s="38"/>
      <c r="AE42" s="38"/>
    </row>
    <row r="43" spans="1:32" ht="13.5" thickBot="1" x14ac:dyDescent="0.25">
      <c r="A43" s="140">
        <v>8</v>
      </c>
      <c r="B43" s="36" t="s">
        <v>64</v>
      </c>
      <c r="C43" s="140">
        <v>194</v>
      </c>
      <c r="D43" s="140">
        <v>180</v>
      </c>
      <c r="E43" s="140">
        <v>191</v>
      </c>
      <c r="F43" s="140">
        <v>565</v>
      </c>
      <c r="G43" s="140">
        <v>565</v>
      </c>
      <c r="I43" s="38">
        <v>8</v>
      </c>
      <c r="J43" s="36" t="s">
        <v>26</v>
      </c>
      <c r="K43" s="139">
        <v>202</v>
      </c>
      <c r="L43" s="134">
        <v>168</v>
      </c>
      <c r="M43" s="139">
        <v>202</v>
      </c>
      <c r="N43" s="134">
        <v>572</v>
      </c>
      <c r="O43" s="134">
        <v>572</v>
      </c>
      <c r="Q43" s="38">
        <v>8</v>
      </c>
      <c r="R43" s="36"/>
      <c r="S43" s="38"/>
      <c r="T43" s="38"/>
      <c r="U43" s="39"/>
      <c r="V43" s="38"/>
      <c r="W43" s="38"/>
      <c r="Y43" s="38">
        <v>8</v>
      </c>
      <c r="Z43" s="36"/>
      <c r="AA43" s="38"/>
      <c r="AB43" s="39"/>
      <c r="AC43" s="39"/>
      <c r="AD43" s="38"/>
      <c r="AE43" s="38"/>
    </row>
    <row r="44" spans="1:32" ht="13.5" thickBot="1" x14ac:dyDescent="0.25">
      <c r="A44" s="140">
        <v>9</v>
      </c>
      <c r="B44" s="36" t="s">
        <v>51</v>
      </c>
      <c r="C44" s="140">
        <v>183</v>
      </c>
      <c r="D44" s="140">
        <v>193</v>
      </c>
      <c r="E44" s="140">
        <v>171</v>
      </c>
      <c r="F44" s="140">
        <v>547</v>
      </c>
      <c r="G44" s="140">
        <v>547</v>
      </c>
      <c r="I44" s="38">
        <v>9</v>
      </c>
      <c r="J44" s="36" t="s">
        <v>48</v>
      </c>
      <c r="K44" s="134">
        <v>153</v>
      </c>
      <c r="L44" s="134">
        <v>186</v>
      </c>
      <c r="M44" s="139">
        <v>201</v>
      </c>
      <c r="N44" s="134">
        <v>540</v>
      </c>
      <c r="O44" s="134">
        <v>540</v>
      </c>
      <c r="Q44" s="38">
        <v>9</v>
      </c>
      <c r="R44" s="36"/>
      <c r="S44" s="38"/>
      <c r="T44" s="38"/>
      <c r="U44" s="38"/>
      <c r="V44" s="38"/>
      <c r="W44" s="38"/>
      <c r="Y44" s="38">
        <v>9</v>
      </c>
      <c r="Z44" s="36"/>
      <c r="AA44" s="38"/>
      <c r="AB44" s="38"/>
      <c r="AC44" s="39"/>
      <c r="AD44" s="38"/>
      <c r="AE44" s="38"/>
    </row>
    <row r="45" spans="1:32" ht="13.5" thickBot="1" x14ac:dyDescent="0.25">
      <c r="A45" s="140">
        <v>10</v>
      </c>
      <c r="B45" s="36" t="s">
        <v>50</v>
      </c>
      <c r="C45" s="140">
        <v>172</v>
      </c>
      <c r="D45" s="140">
        <v>182</v>
      </c>
      <c r="E45" s="140">
        <v>179</v>
      </c>
      <c r="F45" s="140">
        <v>533</v>
      </c>
      <c r="G45" s="140">
        <v>533</v>
      </c>
      <c r="I45" s="38">
        <v>10</v>
      </c>
      <c r="J45" s="36" t="s">
        <v>62</v>
      </c>
      <c r="K45" s="134">
        <v>166</v>
      </c>
      <c r="L45" s="134">
        <v>181</v>
      </c>
      <c r="M45" s="134">
        <v>156</v>
      </c>
      <c r="N45" s="134">
        <v>503</v>
      </c>
      <c r="O45" s="134">
        <v>503</v>
      </c>
      <c r="Q45" s="38">
        <v>10</v>
      </c>
      <c r="R45" s="36"/>
      <c r="S45" s="39"/>
      <c r="T45" s="38"/>
      <c r="U45" s="38"/>
      <c r="V45" s="38"/>
      <c r="W45" s="38"/>
      <c r="Y45" s="38">
        <v>10</v>
      </c>
      <c r="Z45" s="36"/>
      <c r="AA45" s="38"/>
      <c r="AB45" s="39"/>
      <c r="AC45" s="38"/>
      <c r="AD45" s="38"/>
      <c r="AE45" s="38"/>
    </row>
    <row r="46" spans="1:32" ht="13.5" thickBot="1" x14ac:dyDescent="0.25">
      <c r="A46" s="140">
        <v>11</v>
      </c>
      <c r="B46" s="36" t="s">
        <v>37</v>
      </c>
      <c r="C46" s="140">
        <v>161</v>
      </c>
      <c r="D46" s="140">
        <v>171</v>
      </c>
      <c r="E46" s="140">
        <v>199</v>
      </c>
      <c r="F46" s="140">
        <v>531</v>
      </c>
      <c r="G46" s="140">
        <v>531</v>
      </c>
      <c r="I46" s="38">
        <v>11</v>
      </c>
      <c r="J46" s="36" t="s">
        <v>22</v>
      </c>
      <c r="K46" s="134">
        <v>161</v>
      </c>
      <c r="L46" s="134">
        <v>177</v>
      </c>
      <c r="M46" s="134">
        <v>135</v>
      </c>
      <c r="N46" s="134">
        <v>473</v>
      </c>
      <c r="O46" s="134">
        <v>473</v>
      </c>
      <c r="Q46" s="38">
        <v>11</v>
      </c>
      <c r="R46" s="36"/>
      <c r="S46" s="38"/>
      <c r="T46" s="38"/>
      <c r="U46" s="38"/>
      <c r="V46" s="38"/>
      <c r="W46" s="38"/>
      <c r="Y46" s="38">
        <v>11</v>
      </c>
      <c r="Z46" s="36"/>
      <c r="AA46" s="38"/>
      <c r="AB46" s="38"/>
      <c r="AC46" s="38"/>
      <c r="AD46" s="38"/>
      <c r="AE46" s="38"/>
    </row>
    <row r="47" spans="1:32" ht="13.5" thickBot="1" x14ac:dyDescent="0.25">
      <c r="A47" s="140">
        <v>12</v>
      </c>
      <c r="B47" s="36" t="s">
        <v>11</v>
      </c>
      <c r="C47" s="140">
        <v>186</v>
      </c>
      <c r="D47" s="140">
        <v>158</v>
      </c>
      <c r="E47" s="140">
        <v>187</v>
      </c>
      <c r="F47" s="140">
        <v>531</v>
      </c>
      <c r="G47" s="140">
        <v>531</v>
      </c>
      <c r="I47" s="38">
        <v>12</v>
      </c>
      <c r="J47" s="36" t="s">
        <v>35</v>
      </c>
      <c r="K47" s="134">
        <v>184</v>
      </c>
      <c r="L47" s="134">
        <v>148</v>
      </c>
      <c r="M47" s="134">
        <v>188</v>
      </c>
      <c r="N47" s="134">
        <v>520</v>
      </c>
      <c r="O47" s="134">
        <v>520</v>
      </c>
      <c r="Q47" s="38">
        <v>12</v>
      </c>
      <c r="R47" s="36"/>
      <c r="S47" s="38"/>
      <c r="T47" s="38"/>
      <c r="U47" s="38"/>
      <c r="V47" s="38"/>
      <c r="W47" s="38"/>
      <c r="Y47" s="38">
        <v>12</v>
      </c>
      <c r="Z47" s="36"/>
      <c r="AA47" s="38"/>
      <c r="AB47" s="38"/>
      <c r="AC47" s="38"/>
      <c r="AD47" s="38"/>
      <c r="AE47" s="38"/>
    </row>
    <row r="48" spans="1:32" ht="13.5" thickBot="1" x14ac:dyDescent="0.25">
      <c r="A48" s="140">
        <v>13</v>
      </c>
      <c r="B48" s="36" t="s">
        <v>9</v>
      </c>
      <c r="C48" s="140">
        <v>179</v>
      </c>
      <c r="D48" s="140">
        <v>175</v>
      </c>
      <c r="E48" s="140">
        <v>177</v>
      </c>
      <c r="F48" s="140">
        <v>531</v>
      </c>
      <c r="G48" s="140">
        <v>531</v>
      </c>
      <c r="I48" s="38">
        <v>13</v>
      </c>
      <c r="J48" s="36" t="s">
        <v>11</v>
      </c>
      <c r="K48" s="134">
        <v>168</v>
      </c>
      <c r="L48" s="134">
        <v>180</v>
      </c>
      <c r="M48" s="134">
        <v>191</v>
      </c>
      <c r="N48" s="134">
        <v>539</v>
      </c>
      <c r="O48" s="134">
        <v>539</v>
      </c>
      <c r="Q48" s="38">
        <v>13</v>
      </c>
      <c r="R48" s="36"/>
      <c r="S48" s="38"/>
      <c r="T48" s="38"/>
      <c r="U48" s="38"/>
      <c r="V48" s="38"/>
      <c r="W48" s="38"/>
      <c r="Y48" s="38">
        <v>13</v>
      </c>
      <c r="Z48" s="36"/>
      <c r="AA48" s="38"/>
      <c r="AB48" s="38"/>
      <c r="AC48" s="38"/>
      <c r="AD48" s="38"/>
      <c r="AE48" s="38"/>
    </row>
    <row r="49" spans="1:31" ht="13.5" thickBot="1" x14ac:dyDescent="0.25">
      <c r="A49" s="140">
        <v>14</v>
      </c>
      <c r="B49" s="36" t="s">
        <v>52</v>
      </c>
      <c r="C49" s="140">
        <v>164</v>
      </c>
      <c r="D49" s="140">
        <v>173</v>
      </c>
      <c r="E49" s="140">
        <v>191</v>
      </c>
      <c r="F49" s="140">
        <v>528</v>
      </c>
      <c r="G49" s="140">
        <v>528</v>
      </c>
      <c r="I49" s="38">
        <v>14</v>
      </c>
      <c r="J49" s="36" t="s">
        <v>66</v>
      </c>
      <c r="K49" s="134">
        <v>169</v>
      </c>
      <c r="L49" s="134">
        <v>191</v>
      </c>
      <c r="M49" s="134">
        <v>157</v>
      </c>
      <c r="N49" s="134">
        <v>517</v>
      </c>
      <c r="O49" s="134">
        <v>517</v>
      </c>
      <c r="Q49" s="38">
        <v>14</v>
      </c>
      <c r="R49" s="36"/>
      <c r="S49" s="38"/>
      <c r="T49" s="38"/>
      <c r="U49" s="38"/>
      <c r="V49" s="38"/>
      <c r="W49" s="38"/>
      <c r="Y49" s="38">
        <v>14</v>
      </c>
      <c r="Z49" s="36"/>
      <c r="AA49" s="39"/>
      <c r="AB49" s="39"/>
      <c r="AC49" s="39"/>
      <c r="AD49" s="38"/>
      <c r="AE49" s="38"/>
    </row>
    <row r="50" spans="1:31" ht="13.5" thickBot="1" x14ac:dyDescent="0.25">
      <c r="A50" s="140">
        <v>15</v>
      </c>
      <c r="B50" s="36" t="s">
        <v>35</v>
      </c>
      <c r="C50" s="140">
        <v>139</v>
      </c>
      <c r="D50" s="139">
        <v>223</v>
      </c>
      <c r="E50" s="140">
        <v>156</v>
      </c>
      <c r="F50" s="140">
        <v>518</v>
      </c>
      <c r="G50" s="140">
        <v>518</v>
      </c>
      <c r="I50" s="38">
        <v>15</v>
      </c>
      <c r="J50" s="36" t="s">
        <v>32</v>
      </c>
      <c r="K50" s="134">
        <v>194</v>
      </c>
      <c r="L50" s="134">
        <v>178</v>
      </c>
      <c r="M50" s="139">
        <v>212</v>
      </c>
      <c r="N50" s="134">
        <v>584</v>
      </c>
      <c r="O50" s="134">
        <v>584</v>
      </c>
      <c r="Q50" s="38">
        <v>15</v>
      </c>
      <c r="R50" s="36"/>
      <c r="S50" s="38"/>
      <c r="T50" s="38"/>
      <c r="U50" s="38"/>
      <c r="V50" s="38"/>
      <c r="W50" s="38"/>
      <c r="Y50" s="38">
        <v>15</v>
      </c>
      <c r="Z50" s="36"/>
      <c r="AA50" s="38"/>
      <c r="AB50" s="38"/>
      <c r="AC50" s="38"/>
      <c r="AD50" s="38"/>
      <c r="AE50" s="38"/>
    </row>
    <row r="51" spans="1:31" ht="13.5" thickBot="1" x14ac:dyDescent="0.25">
      <c r="A51" s="140">
        <v>16</v>
      </c>
      <c r="B51" s="36" t="s">
        <v>21</v>
      </c>
      <c r="C51" s="140">
        <v>164</v>
      </c>
      <c r="D51" s="139">
        <v>211</v>
      </c>
      <c r="E51" s="140">
        <v>141</v>
      </c>
      <c r="F51" s="140">
        <v>516</v>
      </c>
      <c r="G51" s="140">
        <v>516</v>
      </c>
      <c r="I51" s="38">
        <v>16</v>
      </c>
      <c r="J51" s="36" t="s">
        <v>61</v>
      </c>
      <c r="K51" s="134">
        <v>108</v>
      </c>
      <c r="L51" s="134">
        <v>142</v>
      </c>
      <c r="M51" s="134">
        <v>120</v>
      </c>
      <c r="N51" s="134">
        <v>370</v>
      </c>
      <c r="O51" s="134">
        <v>370</v>
      </c>
      <c r="Q51" s="38">
        <v>16</v>
      </c>
      <c r="R51" s="36"/>
      <c r="S51" s="38"/>
      <c r="T51" s="39"/>
      <c r="U51" s="38"/>
      <c r="V51" s="38"/>
      <c r="W51" s="38"/>
      <c r="Y51" s="38">
        <v>16</v>
      </c>
      <c r="Z51" s="36"/>
      <c r="AA51" s="38"/>
      <c r="AB51" s="39"/>
      <c r="AC51" s="38"/>
      <c r="AD51" s="38"/>
      <c r="AE51" s="38"/>
    </row>
    <row r="52" spans="1:31" ht="13.5" thickBot="1" x14ac:dyDescent="0.25">
      <c r="A52" s="140">
        <v>17</v>
      </c>
      <c r="B52" s="36" t="s">
        <v>22</v>
      </c>
      <c r="C52" s="140">
        <v>178</v>
      </c>
      <c r="D52" s="140">
        <v>180</v>
      </c>
      <c r="E52" s="140">
        <v>147</v>
      </c>
      <c r="F52" s="140">
        <v>505</v>
      </c>
      <c r="G52" s="140">
        <v>505</v>
      </c>
      <c r="I52" s="38">
        <v>17</v>
      </c>
      <c r="J52" s="36" t="s">
        <v>50</v>
      </c>
      <c r="K52" s="139">
        <v>231</v>
      </c>
      <c r="L52" s="139">
        <v>215</v>
      </c>
      <c r="M52" s="134">
        <v>181</v>
      </c>
      <c r="N52" s="134">
        <v>627</v>
      </c>
      <c r="O52" s="134">
        <v>627</v>
      </c>
      <c r="Q52" s="38">
        <v>17</v>
      </c>
      <c r="R52" s="36"/>
      <c r="S52" s="38"/>
      <c r="T52" s="38"/>
      <c r="U52" s="38"/>
      <c r="V52" s="38"/>
      <c r="W52" s="38"/>
      <c r="Y52" s="38">
        <v>17</v>
      </c>
      <c r="Z52" s="36"/>
      <c r="AA52" s="39"/>
      <c r="AB52" s="38"/>
      <c r="AC52" s="38"/>
      <c r="AD52" s="38"/>
      <c r="AE52" s="38"/>
    </row>
    <row r="53" spans="1:31" ht="13.5" thickBot="1" x14ac:dyDescent="0.25">
      <c r="A53" s="140">
        <v>18</v>
      </c>
      <c r="B53" s="36" t="s">
        <v>59</v>
      </c>
      <c r="C53" s="140">
        <v>164</v>
      </c>
      <c r="D53" s="140">
        <v>159</v>
      </c>
      <c r="E53" s="140">
        <v>178</v>
      </c>
      <c r="F53" s="140">
        <v>501</v>
      </c>
      <c r="G53" s="140">
        <v>501</v>
      </c>
      <c r="I53" s="38">
        <v>18</v>
      </c>
      <c r="J53" s="36" t="s">
        <v>24</v>
      </c>
      <c r="K53" s="134">
        <v>155</v>
      </c>
      <c r="L53" s="134">
        <v>127</v>
      </c>
      <c r="M53" s="134">
        <v>139</v>
      </c>
      <c r="N53" s="134">
        <v>421</v>
      </c>
      <c r="O53" s="134">
        <v>421</v>
      </c>
      <c r="Q53" s="38">
        <v>18</v>
      </c>
      <c r="R53" s="36"/>
      <c r="S53" s="38"/>
      <c r="T53" s="38"/>
      <c r="U53" s="38"/>
      <c r="V53" s="38"/>
      <c r="W53" s="38"/>
      <c r="Y53" s="38">
        <v>18</v>
      </c>
      <c r="Z53" s="36"/>
      <c r="AA53" s="38"/>
      <c r="AB53" s="38"/>
      <c r="AC53" s="39"/>
      <c r="AD53" s="38"/>
      <c r="AE53" s="38"/>
    </row>
    <row r="54" spans="1:31" ht="13.5" thickBot="1" x14ac:dyDescent="0.25">
      <c r="A54" s="140">
        <v>19</v>
      </c>
      <c r="B54" s="36" t="s">
        <v>10</v>
      </c>
      <c r="C54" s="140">
        <v>160</v>
      </c>
      <c r="D54" s="140">
        <v>197</v>
      </c>
      <c r="E54" s="140">
        <v>136</v>
      </c>
      <c r="F54" s="140">
        <v>493</v>
      </c>
      <c r="G54" s="140">
        <v>493</v>
      </c>
      <c r="I54" s="38">
        <v>19</v>
      </c>
      <c r="J54" s="36" t="s">
        <v>43</v>
      </c>
      <c r="K54" s="134">
        <v>164</v>
      </c>
      <c r="L54" s="134">
        <v>182</v>
      </c>
      <c r="M54" s="134">
        <v>180</v>
      </c>
      <c r="N54" s="134">
        <v>526</v>
      </c>
      <c r="O54" s="134">
        <v>526</v>
      </c>
      <c r="Q54" s="38">
        <v>19</v>
      </c>
      <c r="R54" s="36"/>
      <c r="S54" s="38"/>
      <c r="T54" s="38"/>
      <c r="U54" s="38"/>
      <c r="V54" s="38"/>
      <c r="W54" s="38"/>
      <c r="Y54" s="38">
        <v>19</v>
      </c>
      <c r="Z54" s="36"/>
      <c r="AA54" s="38"/>
      <c r="AB54" s="38"/>
      <c r="AC54" s="38"/>
      <c r="AD54" s="38"/>
      <c r="AE54" s="38"/>
    </row>
    <row r="55" spans="1:31" ht="13.5" thickBot="1" x14ac:dyDescent="0.25">
      <c r="A55" s="140">
        <v>20</v>
      </c>
      <c r="B55" s="36" t="s">
        <v>26</v>
      </c>
      <c r="C55" s="140">
        <v>148</v>
      </c>
      <c r="D55" s="140">
        <v>157</v>
      </c>
      <c r="E55" s="140">
        <v>182</v>
      </c>
      <c r="F55" s="140">
        <v>487</v>
      </c>
      <c r="G55" s="140">
        <v>487</v>
      </c>
      <c r="I55" s="38">
        <v>20</v>
      </c>
      <c r="J55" s="36" t="s">
        <v>39</v>
      </c>
      <c r="K55" s="134">
        <v>183</v>
      </c>
      <c r="L55" s="134">
        <v>158</v>
      </c>
      <c r="M55" s="134">
        <v>171</v>
      </c>
      <c r="N55" s="134">
        <v>512</v>
      </c>
      <c r="O55" s="134">
        <v>512</v>
      </c>
      <c r="Q55" s="38">
        <v>20</v>
      </c>
      <c r="R55" s="36"/>
      <c r="S55" s="38"/>
      <c r="T55" s="38"/>
      <c r="U55" s="38"/>
      <c r="V55" s="38"/>
      <c r="W55" s="38"/>
      <c r="Y55" s="38">
        <v>20</v>
      </c>
      <c r="Z55" s="36"/>
      <c r="AA55" s="38"/>
      <c r="AB55" s="39"/>
      <c r="AC55" s="39"/>
      <c r="AD55" s="38"/>
      <c r="AE55" s="38"/>
    </row>
    <row r="56" spans="1:31" ht="13.5" thickBot="1" x14ac:dyDescent="0.25">
      <c r="A56" s="140">
        <v>21</v>
      </c>
      <c r="B56" s="36" t="s">
        <v>71</v>
      </c>
      <c r="C56" s="140">
        <v>169</v>
      </c>
      <c r="D56" s="140">
        <v>141</v>
      </c>
      <c r="E56" s="140">
        <v>169</v>
      </c>
      <c r="F56" s="140">
        <v>479</v>
      </c>
      <c r="G56" s="140">
        <v>479</v>
      </c>
      <c r="I56" s="38">
        <v>21</v>
      </c>
      <c r="J56" s="36" t="s">
        <v>44</v>
      </c>
      <c r="K56" s="134">
        <v>160</v>
      </c>
      <c r="L56" s="134">
        <v>178</v>
      </c>
      <c r="M56" s="134">
        <v>145</v>
      </c>
      <c r="N56" s="134">
        <v>483</v>
      </c>
      <c r="O56" s="134">
        <v>483</v>
      </c>
      <c r="Q56" s="38">
        <v>21</v>
      </c>
      <c r="R56" s="36"/>
      <c r="S56" s="38"/>
      <c r="T56" s="38"/>
      <c r="U56" s="38"/>
      <c r="V56" s="38"/>
      <c r="W56" s="38"/>
      <c r="Y56" s="38">
        <v>21</v>
      </c>
      <c r="Z56" s="36"/>
      <c r="AA56" s="39"/>
      <c r="AB56" s="39"/>
      <c r="AC56" s="38"/>
      <c r="AD56" s="38"/>
      <c r="AE56" s="38"/>
    </row>
    <row r="57" spans="1:31" ht="13.5" thickBot="1" x14ac:dyDescent="0.25">
      <c r="A57" s="140">
        <v>22</v>
      </c>
      <c r="B57" s="36" t="s">
        <v>34</v>
      </c>
      <c r="C57" s="140">
        <v>168</v>
      </c>
      <c r="D57" s="140">
        <v>172</v>
      </c>
      <c r="E57" s="140">
        <v>135</v>
      </c>
      <c r="F57" s="140">
        <v>475</v>
      </c>
      <c r="G57" s="140">
        <v>475</v>
      </c>
      <c r="I57" s="38">
        <v>22</v>
      </c>
      <c r="J57" s="36" t="s">
        <v>54</v>
      </c>
      <c r="K57" s="134">
        <v>177</v>
      </c>
      <c r="L57" s="134">
        <v>151</v>
      </c>
      <c r="M57" s="139">
        <v>215</v>
      </c>
      <c r="N57" s="134">
        <v>543</v>
      </c>
      <c r="O57" s="134">
        <v>543</v>
      </c>
      <c r="Q57" s="38">
        <v>22</v>
      </c>
      <c r="R57" s="36"/>
      <c r="S57" s="38"/>
      <c r="T57" s="38"/>
      <c r="U57" s="38"/>
      <c r="V57" s="38"/>
      <c r="W57" s="38"/>
      <c r="Y57" s="38">
        <v>22</v>
      </c>
      <c r="Z57" s="36"/>
      <c r="AA57" s="38"/>
      <c r="AB57" s="38"/>
      <c r="AC57" s="38"/>
      <c r="AD57" s="38"/>
      <c r="AE57" s="38"/>
    </row>
    <row r="58" spans="1:31" ht="13.5" thickBot="1" x14ac:dyDescent="0.25">
      <c r="A58" s="140">
        <v>23</v>
      </c>
      <c r="B58" s="36" t="s">
        <v>58</v>
      </c>
      <c r="C58" s="140">
        <v>140</v>
      </c>
      <c r="D58" s="140">
        <v>135</v>
      </c>
      <c r="E58" s="140">
        <v>187</v>
      </c>
      <c r="F58" s="140">
        <v>462</v>
      </c>
      <c r="G58" s="140">
        <v>462</v>
      </c>
      <c r="I58" s="38">
        <v>23</v>
      </c>
      <c r="J58" s="36" t="s">
        <v>14</v>
      </c>
      <c r="K58" s="134">
        <v>117</v>
      </c>
      <c r="L58" s="134">
        <v>120</v>
      </c>
      <c r="M58" s="134">
        <v>142</v>
      </c>
      <c r="N58" s="134">
        <v>379</v>
      </c>
      <c r="O58" s="134">
        <v>379</v>
      </c>
      <c r="Q58" s="38">
        <v>23</v>
      </c>
      <c r="R58" s="36"/>
      <c r="S58" s="38"/>
      <c r="T58" s="38"/>
      <c r="U58" s="38"/>
      <c r="V58" s="38"/>
      <c r="W58" s="38"/>
      <c r="Y58" s="38">
        <v>23</v>
      </c>
      <c r="Z58" s="36"/>
      <c r="AA58" s="38"/>
      <c r="AB58" s="38"/>
      <c r="AC58" s="38"/>
      <c r="AD58" s="38"/>
      <c r="AE58" s="38"/>
    </row>
    <row r="59" spans="1:31" ht="13.5" thickBot="1" x14ac:dyDescent="0.25">
      <c r="A59" s="140">
        <v>24</v>
      </c>
      <c r="B59" s="36" t="s">
        <v>33</v>
      </c>
      <c r="C59" s="140">
        <v>135</v>
      </c>
      <c r="D59" s="140">
        <v>163</v>
      </c>
      <c r="E59" s="140">
        <v>138</v>
      </c>
      <c r="F59" s="140">
        <v>436</v>
      </c>
      <c r="G59" s="140">
        <v>436</v>
      </c>
      <c r="I59" s="38">
        <v>24</v>
      </c>
      <c r="J59" s="36" t="s">
        <v>56</v>
      </c>
      <c r="K59" s="134">
        <v>115</v>
      </c>
      <c r="L59" s="134">
        <v>161</v>
      </c>
      <c r="M59" s="134">
        <v>148</v>
      </c>
      <c r="N59" s="134">
        <v>424</v>
      </c>
      <c r="O59" s="134">
        <v>424</v>
      </c>
      <c r="Q59" s="38">
        <v>24</v>
      </c>
      <c r="R59" s="36"/>
      <c r="S59" s="38"/>
      <c r="T59" s="38"/>
      <c r="U59" s="38"/>
      <c r="V59" s="38"/>
      <c r="W59" s="38"/>
      <c r="Y59" s="38">
        <v>24</v>
      </c>
      <c r="Z59" s="36"/>
      <c r="AA59" s="38"/>
      <c r="AB59" s="38"/>
      <c r="AC59" s="39"/>
      <c r="AD59" s="38"/>
      <c r="AE59" s="38"/>
    </row>
    <row r="60" spans="1:31" ht="13.5" thickBot="1" x14ac:dyDescent="0.25">
      <c r="A60" s="140">
        <v>25</v>
      </c>
      <c r="B60" s="36" t="s">
        <v>14</v>
      </c>
      <c r="C60" s="140">
        <v>129</v>
      </c>
      <c r="D60" s="140">
        <v>163</v>
      </c>
      <c r="E60" s="140">
        <v>135</v>
      </c>
      <c r="F60" s="140">
        <v>427</v>
      </c>
      <c r="G60" s="140">
        <v>427</v>
      </c>
      <c r="I60" s="38">
        <v>25</v>
      </c>
      <c r="J60" s="36" t="s">
        <v>33</v>
      </c>
      <c r="K60" s="134">
        <v>111</v>
      </c>
      <c r="L60" s="134">
        <v>135</v>
      </c>
      <c r="M60" s="134">
        <v>160</v>
      </c>
      <c r="N60" s="134">
        <v>406</v>
      </c>
      <c r="O60" s="134">
        <v>406</v>
      </c>
      <c r="Q60" s="38">
        <v>25</v>
      </c>
      <c r="R60" s="36"/>
      <c r="S60" s="38"/>
      <c r="T60" s="38"/>
      <c r="U60" s="38"/>
      <c r="V60" s="38"/>
      <c r="W60" s="38"/>
      <c r="Y60" s="38">
        <v>25</v>
      </c>
      <c r="Z60" s="36"/>
      <c r="AA60" s="38"/>
      <c r="AB60" s="38"/>
      <c r="AC60" s="39"/>
      <c r="AD60" s="38"/>
      <c r="AE60" s="38"/>
    </row>
    <row r="61" spans="1:31" ht="13.5" thickBot="1" x14ac:dyDescent="0.25">
      <c r="A61" s="140">
        <v>26</v>
      </c>
      <c r="B61" s="36" t="s">
        <v>67</v>
      </c>
      <c r="C61" s="140">
        <v>127</v>
      </c>
      <c r="D61" s="140">
        <v>137</v>
      </c>
      <c r="E61" s="140">
        <v>141</v>
      </c>
      <c r="F61" s="140">
        <v>405</v>
      </c>
      <c r="G61" s="140">
        <v>405</v>
      </c>
      <c r="I61" s="38">
        <v>26</v>
      </c>
      <c r="J61" s="36" t="s">
        <v>16</v>
      </c>
      <c r="K61" s="134">
        <v>128</v>
      </c>
      <c r="L61" s="139">
        <v>201</v>
      </c>
      <c r="M61" s="134">
        <v>189</v>
      </c>
      <c r="N61" s="134">
        <v>518</v>
      </c>
      <c r="O61" s="134">
        <v>518</v>
      </c>
      <c r="Q61" s="38">
        <v>26</v>
      </c>
      <c r="R61" s="36"/>
      <c r="S61" s="38"/>
      <c r="T61" s="38"/>
      <c r="U61" s="39"/>
      <c r="V61" s="38"/>
      <c r="W61" s="38"/>
      <c r="Y61" s="38">
        <v>26</v>
      </c>
      <c r="Z61" s="36"/>
      <c r="AA61" s="38"/>
      <c r="AB61" s="38"/>
      <c r="AC61" s="38"/>
      <c r="AD61" s="38"/>
      <c r="AE61" s="38"/>
    </row>
    <row r="62" spans="1:31" ht="13.5" thickBot="1" x14ac:dyDescent="0.25">
      <c r="A62" s="140">
        <v>27</v>
      </c>
      <c r="B62" s="36" t="s">
        <v>23</v>
      </c>
      <c r="C62" s="140">
        <v>126</v>
      </c>
      <c r="D62" s="140">
        <v>113</v>
      </c>
      <c r="E62" s="140">
        <v>154</v>
      </c>
      <c r="F62" s="140">
        <v>393</v>
      </c>
      <c r="G62" s="140">
        <v>393</v>
      </c>
      <c r="I62" s="38">
        <v>27</v>
      </c>
      <c r="J62" s="36" t="s">
        <v>49</v>
      </c>
      <c r="K62" s="139">
        <v>200</v>
      </c>
      <c r="L62" s="139">
        <v>226</v>
      </c>
      <c r="M62" s="139">
        <v>202</v>
      </c>
      <c r="N62" s="134">
        <v>628</v>
      </c>
      <c r="O62" s="134">
        <v>628</v>
      </c>
      <c r="Q62" s="38">
        <v>27</v>
      </c>
      <c r="R62" s="36"/>
      <c r="S62" s="38"/>
      <c r="T62" s="38"/>
      <c r="U62" s="38"/>
      <c r="V62" s="38"/>
      <c r="W62" s="38"/>
      <c r="Y62" s="38">
        <v>27</v>
      </c>
      <c r="Z62" s="36"/>
      <c r="AA62" s="39"/>
      <c r="AB62" s="38"/>
      <c r="AC62" s="39"/>
      <c r="AD62" s="38"/>
      <c r="AE62" s="38"/>
    </row>
    <row r="63" spans="1:31" ht="13.5" thickBot="1" x14ac:dyDescent="0.25">
      <c r="A63" s="140">
        <v>28</v>
      </c>
      <c r="B63" s="36" t="s">
        <v>44</v>
      </c>
      <c r="C63" s="140">
        <v>152</v>
      </c>
      <c r="D63" s="140">
        <v>117</v>
      </c>
      <c r="E63" s="140">
        <v>112</v>
      </c>
      <c r="F63" s="140">
        <v>381</v>
      </c>
      <c r="G63" s="140">
        <v>381</v>
      </c>
      <c r="I63" s="38">
        <v>28</v>
      </c>
      <c r="J63" s="36" t="s">
        <v>20</v>
      </c>
      <c r="K63" s="134">
        <v>147</v>
      </c>
      <c r="L63" s="134">
        <v>199</v>
      </c>
      <c r="M63" s="134">
        <v>147</v>
      </c>
      <c r="N63" s="134">
        <v>493</v>
      </c>
      <c r="O63" s="134">
        <v>493</v>
      </c>
      <c r="Q63" s="38">
        <v>28</v>
      </c>
      <c r="R63" s="36"/>
      <c r="S63" s="38"/>
      <c r="T63" s="38"/>
      <c r="U63" s="38"/>
      <c r="V63" s="38"/>
      <c r="W63" s="38"/>
      <c r="Y63" s="38">
        <v>28</v>
      </c>
      <c r="Z63" s="36"/>
      <c r="AA63" s="38"/>
      <c r="AB63" s="38"/>
      <c r="AC63" s="38"/>
      <c r="AD63" s="38"/>
      <c r="AE63" s="38"/>
    </row>
    <row r="64" spans="1:31" ht="13.5" thickBot="1" x14ac:dyDescent="0.25">
      <c r="A64" s="140">
        <v>29</v>
      </c>
      <c r="B64" s="36" t="s">
        <v>8</v>
      </c>
      <c r="C64" s="140">
        <v>125</v>
      </c>
      <c r="D64" s="140">
        <v>122</v>
      </c>
      <c r="E64" s="140">
        <v>133</v>
      </c>
      <c r="F64" s="140">
        <v>380</v>
      </c>
      <c r="G64" s="140">
        <v>380</v>
      </c>
      <c r="I64" s="38">
        <v>29</v>
      </c>
      <c r="J64" s="36" t="s">
        <v>76</v>
      </c>
      <c r="K64" s="134">
        <v>112</v>
      </c>
      <c r="L64" s="134">
        <v>153</v>
      </c>
      <c r="M64" s="134">
        <v>150</v>
      </c>
      <c r="N64" s="134">
        <v>415</v>
      </c>
      <c r="O64" s="134">
        <v>415</v>
      </c>
      <c r="Q64" s="38">
        <v>29</v>
      </c>
      <c r="R64" s="36"/>
      <c r="S64" s="38"/>
      <c r="T64" s="38"/>
      <c r="U64" s="38"/>
      <c r="V64" s="38"/>
      <c r="W64" s="38"/>
      <c r="Y64" s="38">
        <v>29</v>
      </c>
      <c r="Z64" s="36"/>
      <c r="AA64" s="38"/>
      <c r="AB64" s="38"/>
      <c r="AC64" s="38"/>
      <c r="AD64" s="38"/>
      <c r="AE64" s="38"/>
    </row>
    <row r="65" spans="1:31" ht="13.5" thickBot="1" x14ac:dyDescent="0.25">
      <c r="A65" s="140">
        <v>30</v>
      </c>
      <c r="B65" s="36" t="s">
        <v>25</v>
      </c>
      <c r="C65" s="140">
        <v>129</v>
      </c>
      <c r="D65" s="140">
        <v>164</v>
      </c>
      <c r="E65" s="140">
        <v>182</v>
      </c>
      <c r="F65" s="140">
        <v>475</v>
      </c>
      <c r="G65" s="140">
        <v>475</v>
      </c>
      <c r="I65" s="38">
        <v>30</v>
      </c>
      <c r="J65" s="36" t="s">
        <v>51</v>
      </c>
      <c r="K65" s="134">
        <v>162</v>
      </c>
      <c r="L65" s="134">
        <v>194</v>
      </c>
      <c r="M65" s="134">
        <v>188</v>
      </c>
      <c r="N65" s="134">
        <v>544</v>
      </c>
      <c r="O65" s="134">
        <v>544</v>
      </c>
      <c r="Q65" s="38">
        <v>30</v>
      </c>
      <c r="R65" s="36"/>
      <c r="S65" s="38"/>
      <c r="T65" s="38"/>
      <c r="U65" s="38"/>
      <c r="V65" s="38"/>
      <c r="W65" s="38"/>
      <c r="Y65" s="38">
        <v>30</v>
      </c>
      <c r="Z65" s="36"/>
      <c r="AA65" s="38"/>
      <c r="AB65" s="38"/>
      <c r="AC65" s="38"/>
      <c r="AD65" s="38"/>
      <c r="AE65" s="38"/>
    </row>
    <row r="66" spans="1:31" x14ac:dyDescent="0.2">
      <c r="C66" s="16">
        <f>SUM(C36:C65)</f>
        <v>5110</v>
      </c>
      <c r="D66" s="16">
        <f>SUM(D36:D65)</f>
        <v>5225</v>
      </c>
      <c r="E66" s="16">
        <f>SUM(E36:E65)</f>
        <v>4945</v>
      </c>
      <c r="F66" s="16">
        <f>SUM(F36:F65)</f>
        <v>15280</v>
      </c>
      <c r="G66" s="16">
        <f>SUM(F66/90)</f>
        <v>169.77777777777777</v>
      </c>
      <c r="K66" s="16">
        <f>SUM(K36:K65)</f>
        <v>4930</v>
      </c>
      <c r="L66" s="16">
        <f t="shared" ref="L66:M66" si="6">SUM(L36:L65)</f>
        <v>5272</v>
      </c>
      <c r="M66" s="16">
        <f t="shared" si="6"/>
        <v>5184</v>
      </c>
      <c r="N66" s="16">
        <f>SUM(N36:N65)</f>
        <v>15386</v>
      </c>
      <c r="O66" s="16">
        <f>SUM(N66/90)</f>
        <v>170.95555555555555</v>
      </c>
      <c r="S66" s="16">
        <f>SUM(S36:S65)</f>
        <v>0</v>
      </c>
      <c r="T66" s="16">
        <f t="shared" ref="T66" si="7">SUM(T36:T65)</f>
        <v>0</v>
      </c>
      <c r="U66" s="16">
        <f t="shared" ref="U66" si="8">SUM(U36:U65)</f>
        <v>0</v>
      </c>
      <c r="V66" s="16">
        <f>SUM(V36:V65)</f>
        <v>0</v>
      </c>
      <c r="W66" s="16">
        <f>SUM(V66/90)</f>
        <v>0</v>
      </c>
      <c r="AA66" s="16">
        <f>SUM(AA36:AA62)</f>
        <v>0</v>
      </c>
      <c r="AB66" s="16">
        <f>SUM(AB36:AB62)</f>
        <v>0</v>
      </c>
      <c r="AC66" s="16">
        <f>SUM(AC36:AC62)</f>
        <v>0</v>
      </c>
      <c r="AD66" s="16">
        <f>SUM(AD36:AD62)</f>
        <v>0</v>
      </c>
      <c r="AE66" s="16">
        <f>SUM(AD66/81)</f>
        <v>0</v>
      </c>
    </row>
  </sheetData>
  <sortState xmlns:xlrd2="http://schemas.microsoft.com/office/spreadsheetml/2017/richdata2" ref="Z36:AE62">
    <sortCondition ref="Z36:Z62"/>
  </sortState>
  <mergeCells count="9">
    <mergeCell ref="AH1:AO1"/>
    <mergeCell ref="Y1:AF1"/>
    <mergeCell ref="Y34:AF34"/>
    <mergeCell ref="A1:H1"/>
    <mergeCell ref="I1:P1"/>
    <mergeCell ref="A34:H34"/>
    <mergeCell ref="I34:P34"/>
    <mergeCell ref="Q1:X1"/>
    <mergeCell ref="Q34:X34"/>
  </mergeCells>
  <hyperlinks>
    <hyperlink ref="B25" r:id="rId1" display="https://bowling.lexerbowling.com/bowlingdemeyrin/ligueinternationale2024-2025-27/pl007.htm" xr:uid="{BA42FACD-1E75-4E6F-BD30-9F9C119C5CBA}"/>
    <hyperlink ref="B29" r:id="rId2" display="https://bowling.lexerbowling.com/bowlingdemeyrin/ligueinternationale2024-2025-27/pl071.htm" xr:uid="{627EFD89-EEB9-4A7F-87C2-8BA4CBD03507}"/>
    <hyperlink ref="B3" r:id="rId3" display="https://bowling.lexerbowling.com/bowlingdemeyrin/ligueinternationale2024-2025-27/pl00C.htm" xr:uid="{EBB7CB3E-DA7D-4D28-BD53-8ABF75AFB445}"/>
    <hyperlink ref="B13" r:id="rId4" display="https://bowling.lexerbowling.com/bowlingdemeyrin/ligueinternationale2024-2025-27/pl06F.htm" xr:uid="{91BC4C49-9676-4998-AA8D-9336DD7E5791}"/>
    <hyperlink ref="B16" r:id="rId5" display="https://bowling.lexerbowling.com/bowlingdemeyrin/ligueinternationale2024-2025-27/pl03A.htm" xr:uid="{7D82349E-077D-4024-8180-16A95C6D845C}"/>
    <hyperlink ref="B7" r:id="rId6" display="https://bowling.lexerbowling.com/bowlingdemeyrin/ligueinternationale2024-2025-27/pl07C.htm" xr:uid="{0966CDD4-35D5-4A05-B02D-BA2B97E9A133}"/>
    <hyperlink ref="B12" r:id="rId7" display="https://bowling.lexerbowling.com/bowlingdemeyrin/ligueinternationale2024-2025-27/pl024.htm" xr:uid="{097464F1-49B2-4CAD-A48F-BF98B843E1CD}"/>
    <hyperlink ref="B8" r:id="rId8" display="https://bowling.lexerbowling.com/bowlingdemeyrin/ligueinternationale2024-2025-27/pl018.htm" xr:uid="{CC1A6FCE-D891-477A-BCAC-054E5E34F2C6}"/>
    <hyperlink ref="B10" r:id="rId9" display="https://bowling.lexerbowling.com/bowlingdemeyrin/ligueinternationale2024-2025-27/pl01E.htm" xr:uid="{D18C0CDA-0C0B-41BA-9717-CDEB9E7524D5}"/>
    <hyperlink ref="B15" r:id="rId10" display="https://bowling.lexerbowling.com/bowlingdemeyrin/ligueinternationale2024-2025-27/pl030.htm" xr:uid="{8C366C20-381A-4180-B93C-CDD393A28B69}"/>
    <hyperlink ref="B5" r:id="rId11" display="https://bowling.lexerbowling.com/bowlingdemeyrin/ligueinternationale2024-2025-27/pl012.htm" xr:uid="{4629D122-E848-48FE-ACF7-AAD8C93AF0B1}"/>
    <hyperlink ref="B22" r:id="rId12" display="https://bowling.lexerbowling.com/bowlingdemeyrin/ligueinternationale2024-2025-27/pl09C.htm" xr:uid="{8284E8B8-7BEE-421A-B0F1-7D4E7ED08906}"/>
    <hyperlink ref="B32" r:id="rId13" display="https://bowling.lexerbowling.com/bowlingdemeyrin/ligueinternationale2024-2025-27/pl069.htm" xr:uid="{B0EF2D60-5025-44AE-993A-CFCD00BBE397}"/>
    <hyperlink ref="B6" r:id="rId14" display="https://bowling.lexerbowling.com/bowlingdemeyrin/ligueinternationale2024-2025-27/pl070.htm" xr:uid="{420FE589-F997-4393-84BA-A1C2D8E49198}"/>
    <hyperlink ref="B30" r:id="rId15" display="https://bowling.lexerbowling.com/bowlingdemeyrin/ligueinternationale2024-2025-27/pl08D.htm" xr:uid="{FCF1B88D-6220-4EDA-97C7-190AA4BBBC1D}"/>
    <hyperlink ref="B4" r:id="rId16" display="https://bowling.lexerbowling.com/bowlingdemeyrin/ligueinternationale2024-2025-27/pl07A.htm" xr:uid="{C76BBC5E-304C-487F-BEE2-B48B3AB1DD66}"/>
    <hyperlink ref="B14" r:id="rId17" display="https://bowling.lexerbowling.com/bowlingdemeyrin/ligueinternationale2024-2025-27/pl06E.htm" xr:uid="{901EE219-D0E1-45D3-AC69-96ADC7873F94}"/>
    <hyperlink ref="B23" r:id="rId18" display="https://bowling.lexerbowling.com/bowlingdemeyrin/ligueinternationale2024-2025-27/pl095.htm" xr:uid="{2378A194-5739-4E18-884F-05D0C364CA8A}"/>
    <hyperlink ref="B27" r:id="rId19" display="https://bowling.lexerbowling.com/bowlingdemeyrin/ligueinternationale2024-2025-27/pl04F.htm" xr:uid="{0230BC10-10B1-4A23-AB23-C630B92E6B11}"/>
    <hyperlink ref="B28" r:id="rId20" display="https://bowling.lexerbowling.com/bowlingdemeyrin/ligueinternationale2024-2025-27/pl054.htm" xr:uid="{CE28FF5B-E2B7-4B1A-B309-97E67DE92095}"/>
    <hyperlink ref="B20" r:id="rId21" display="https://bowling.lexerbowling.com/bowlingdemeyrin/ligueinternationale2024-2025-27/pl048.htm" xr:uid="{8793E287-D3E1-41DF-9FA8-DC2FB74517D8}"/>
    <hyperlink ref="B9" r:id="rId22" display="https://bowling.lexerbowling.com/bowlingdemeyrin/ligueinternationale2024-2025-27/pl01A.htm" xr:uid="{651A68A9-0B89-43FC-96E2-05962E82AED5}"/>
    <hyperlink ref="B21" r:id="rId23" display="https://bowling.lexerbowling.com/bowlingdemeyrin/ligueinternationale2024-2025-27/pl049.htm" xr:uid="{DC9068F1-630B-4714-9106-337AD96D8121}"/>
    <hyperlink ref="B24" r:id="rId24" display="https://bowling.lexerbowling.com/bowlingdemeyrin/ligueinternationale2024-2025-27/pl099.htm" xr:uid="{E248A2D4-22AE-4A50-B2E3-CF59C75B4349}"/>
    <hyperlink ref="B17" r:id="rId25" display="https://bowling.lexerbowling.com/bowlingdemeyrin/ligueinternationale2024-2025-27/pl03E.htm" xr:uid="{41742898-5ADC-42F7-9A14-41C4A38793E4}"/>
    <hyperlink ref="B31" r:id="rId26" display="https://bowling.lexerbowling.com/bowlingdemeyrin/ligueinternationale2024-2025-27/pl072.htm" xr:uid="{97C2A660-0EC3-46E5-BC3B-798B6CD17080}"/>
    <hyperlink ref="B11" r:id="rId27" display="https://bowling.lexerbowling.com/bowlingdemeyrin/ligueinternationale2024-2025-27/pl022.htm" xr:uid="{783A8DCC-E9D0-4B2B-AAC5-DF10CD4260FA}"/>
    <hyperlink ref="B19" r:id="rId28" display="https://bowling.lexerbowling.com/bowlingdemeyrin/ligueinternationale2024-2025-27/pl098.htm" xr:uid="{5215E3EB-6A2B-4D4A-A2E0-52E57B38FB6F}"/>
    <hyperlink ref="B26" r:id="rId29" display="https://bowling.lexerbowling.com/bowlingdemeyrin/ligueinternationale2024-2025-27/pl08F.htm" xr:uid="{E56A045A-6609-4CBC-8DE2-3F80FB755420}"/>
    <hyperlink ref="B18" r:id="rId30" display="https://bowling.lexerbowling.com/bowlingdemeyrin/ligueinternationale2024-2025-27/pl03F.htm" xr:uid="{B866885B-7807-4029-B725-D19663E8E080}"/>
    <hyperlink ref="B36" r:id="rId31" display="https://bowling.lexerbowling.com/bowlingdemeyrin/ligueinternationale2024-2025-27/pl05D.htm" xr:uid="{D297D2E5-A5A8-412A-959D-905A4808F561}"/>
    <hyperlink ref="B37" r:id="rId32" display="https://bowling.lexerbowling.com/bowlingdemeyrin/ligueinternationale2024-2025-27/pl06F.htm" xr:uid="{4989CB8E-2C5B-47DA-8F5A-EDD396504F45}"/>
    <hyperlink ref="B38" r:id="rId33" display="https://bowling.lexerbowling.com/bowlingdemeyrin/ligueinternationale2024-2025-27/pl012.htm" xr:uid="{A7F9529B-D562-4A2A-BD85-95C655DDE5D0}"/>
    <hyperlink ref="B39" r:id="rId34" display="https://bowling.lexerbowling.com/bowlingdemeyrin/ligueinternationale2024-2025-27/pl071.htm" xr:uid="{EB659E21-F7BE-44F5-A42B-2188589498E7}"/>
    <hyperlink ref="B40" r:id="rId35" display="https://bowling.lexerbowling.com/bowlingdemeyrin/ligueinternationale2024-2025-27/pl09B.htm" xr:uid="{B6E8B868-6C19-4204-ACD5-5E966B20369E}"/>
    <hyperlink ref="B41" r:id="rId36" display="https://bowling.lexerbowling.com/bowlingdemeyrin/ligueinternationale2024-2025-27/pl031.htm" xr:uid="{C1F24EE6-6FF6-455A-8CC4-D3CE59CA5610}"/>
    <hyperlink ref="B42" r:id="rId37" display="https://bowling.lexerbowling.com/bowlingdemeyrin/ligueinternationale2024-2025-27/pl03A.htm" xr:uid="{735F9340-5B4D-4B27-8D64-686C42A8D159}"/>
    <hyperlink ref="B43" r:id="rId38" display="https://bowling.lexerbowling.com/bowlingdemeyrin/ligueinternationale2024-2025-27/pl070.htm" xr:uid="{B028ADD9-5E6E-435F-BC4B-029E7BED4A86}"/>
    <hyperlink ref="B44" r:id="rId39" display="https://bowling.lexerbowling.com/bowlingdemeyrin/ligueinternationale2024-2025-27/pl069.htm" xr:uid="{EE93B7D2-8FAA-44B9-A92D-61392271769D}"/>
    <hyperlink ref="B45" r:id="rId40" display="https://bowling.lexerbowling.com/bowlingdemeyrin/ligueinternationale2024-2025-27/pl047.htm" xr:uid="{9BD9EF0E-3DFA-4301-ADC6-AF352E4CD76D}"/>
    <hyperlink ref="B46" r:id="rId41" display="https://bowling.lexerbowling.com/bowlingdemeyrin/ligueinternationale2024-2025-27/pl07A.htm" xr:uid="{828325C8-1BB9-41EC-AB05-3D7236C9CFC6}"/>
    <hyperlink ref="B47" r:id="rId42" display="https://bowling.lexerbowling.com/bowlingdemeyrin/ligueinternationale2024-2025-27/pl030.htm" xr:uid="{5A0CB75A-D8B5-4BF7-A486-0E3C34E207AE}"/>
    <hyperlink ref="B48" r:id="rId43" display="https://bowling.lexerbowling.com/bowlingdemeyrin/ligueinternationale2024-2025-27/pl01E.htm" xr:uid="{7FDD33C5-02CB-483D-ADA2-F08B994705AA}"/>
    <hyperlink ref="B49" r:id="rId44" display="https://bowling.lexerbowling.com/bowlingdemeyrin/ligueinternationale2024-2025-27/pl018.htm" xr:uid="{D8BA6684-8DDB-4571-B89C-D3A8C78153F9}"/>
    <hyperlink ref="B50" r:id="rId45" display="https://bowling.lexerbowling.com/bowlingdemeyrin/ligueinternationale2024-2025-27/pl06E.htm" xr:uid="{ACA93E13-0DD0-4039-A41A-C415BA759FB1}"/>
    <hyperlink ref="B51" r:id="rId46" display="https://bowling.lexerbowling.com/bowlingdemeyrin/ligueinternationale2024-2025-27/pl07C.htm" xr:uid="{246EDDB8-46BF-49D5-BD6C-D2DDF5C90E92}"/>
    <hyperlink ref="B52" r:id="rId47" display="https://bowling.lexerbowling.com/bowlingdemeyrin/ligueinternationale2024-2025-27/pl02C.htm" xr:uid="{E792909B-1B12-4BB7-AF2D-C322B6B13864}"/>
    <hyperlink ref="B53" r:id="rId48" display="https://bowling.lexerbowling.com/bowlingdemeyrin/ligueinternationale2024-2025-27/pl09A.htm" xr:uid="{6CA91439-5C4B-4D10-A178-378DA5E4E377}"/>
    <hyperlink ref="B54" r:id="rId49" display="https://bowling.lexerbowling.com/bowlingdemeyrin/ligueinternationale2024-2025-27/pl074.htm" xr:uid="{32A0893A-0791-4486-9468-759BAD367375}"/>
    <hyperlink ref="B55" r:id="rId50" display="https://bowling.lexerbowling.com/bowlingdemeyrin/ligueinternationale2024-2025-27/pl024.htm" xr:uid="{6A556359-A1BF-4939-A212-C3AEDCA31022}"/>
    <hyperlink ref="B56" r:id="rId51" display="https://bowling.lexerbowling.com/bowlingdemeyrin/ligueinternationale2024-2025-27/pl090.htm" xr:uid="{F560A5F1-42E9-48F9-A494-FC086220B0B8}"/>
    <hyperlink ref="B57" r:id="rId52" display="https://bowling.lexerbowling.com/bowlingdemeyrin/ligueinternationale2024-2025-27/pl054.htm" xr:uid="{B90A5C90-2214-4663-81BD-B80544896F1B}"/>
    <hyperlink ref="B58" r:id="rId53" display="https://bowling.lexerbowling.com/bowlingdemeyrin/ligueinternationale2024-2025-27/pl02E.htm" xr:uid="{72EB8607-2E02-4DA8-9117-E8E1F24527E6}"/>
    <hyperlink ref="B59" r:id="rId54" display="https://bowling.lexerbowling.com/bowlingdemeyrin/ligueinternationale2024-2025-27/pl08D.htm" xr:uid="{7434D2B6-DED1-4AF8-8ED6-7DD1912EA1D1}"/>
    <hyperlink ref="B60" r:id="rId55" display="https://bowling.lexerbowling.com/bowlingdemeyrin/ligueinternationale2024-2025-27/pl009.htm" xr:uid="{B079AA7F-B995-499D-B71A-AA7F4D7534EE}"/>
    <hyperlink ref="B61" r:id="rId56" display="https://bowling.lexerbowling.com/bowlingdemeyrin/ligueinternationale2024-2025-27/pl072.htm" xr:uid="{818B07D2-05F9-405E-80EA-87940432E155}"/>
    <hyperlink ref="B62" r:id="rId57" display="https://bowling.lexerbowling.com/bowlingdemeyrin/ligueinternationale2024-2025-27/pl022.htm" xr:uid="{823EBA79-8A81-4AEB-8085-7F7604C3EE93}"/>
    <hyperlink ref="B63" r:id="rId58" display="https://bowling.lexerbowling.com/bowlingdemeyrin/ligueinternationale2024-2025-27/pl099.htm" xr:uid="{667EA6E0-D72D-4DDB-8B1C-67A340D03B57}"/>
    <hyperlink ref="B64" r:id="rId59" display="https://bowling.lexerbowling.com/bowlingdemeyrin/ligueinternationale2024-2025-27/pl01A.htm" xr:uid="{C3ABBBA5-22E1-44E2-B942-6A2FE5BD9C9F}"/>
    <hyperlink ref="B65" r:id="rId60" display="https://bowling.lexerbowling.com/bowlingdemeyrin/ligueinternationale2024-2025-27/pl00B.htm" xr:uid="{045E7B7D-3723-489C-AA06-E2F61F261607}"/>
    <hyperlink ref="J29" r:id="rId61" display="https://bowling.lexerbowling.com/bowlingdemeyrin/ligueinternationale2024-2025-27/pl071.htm" xr:uid="{FD751F9C-8F81-491E-8E09-EAF69A893E4D}"/>
    <hyperlink ref="J14" r:id="rId62" display="https://bowling.lexerbowling.com/bowlingdemeyrin/ligueinternationale2024-2025-27/pl077.htm" xr:uid="{5DD50580-53EA-48E1-BB46-62DAB616E302}"/>
    <hyperlink ref="J13" r:id="rId63" display="https://bowling.lexerbowling.com/bowlingdemeyrin/ligueinternationale2024-2025-27/pl06F.htm" xr:uid="{23E9DEA1-A931-4186-8426-77629F634032}"/>
    <hyperlink ref="J6" r:id="rId64" display="https://bowling.lexerbowling.com/bowlingdemeyrin/ligueinternationale2024-2025-27/pl090.htm" xr:uid="{3B2C7482-2D40-4CB5-AF14-211E0894613D}"/>
    <hyperlink ref="J15" r:id="rId65" display="https://bowling.lexerbowling.com/bowlingdemeyrin/ligueinternationale2024-2025-27/pl02C.htm" xr:uid="{E141A5CF-C2E2-4A95-96D2-4DCA4B7E1701}"/>
    <hyperlink ref="J10" r:id="rId66" display="https://bowling.lexerbowling.com/bowlingdemeyrin/ligueinternationale2024-2025-27/pl01E.htm" xr:uid="{92CA10CE-A42C-4AD2-96E3-30BEA8AA09E8}"/>
    <hyperlink ref="J5" r:id="rId67" display="https://bowling.lexerbowling.com/bowlingdemeyrin/ligueinternationale2024-2025-27/pl012.htm" xr:uid="{BDE13A07-5556-4528-9512-079F14075D84}"/>
    <hyperlink ref="J17" r:id="rId68" display="https://bowling.lexerbowling.com/bowlingdemeyrin/ligueinternationale2024-2025-27/pl030.htm" xr:uid="{D6ED234B-D573-4980-AD24-C9732BC63782}"/>
    <hyperlink ref="J4" r:id="rId69" display="https://bowling.lexerbowling.com/bowlingdemeyrin/ligueinternationale2024-2025-27/pl07A.htm" xr:uid="{4D4A9E95-C009-4DBB-9F6B-F4998C278FFD}"/>
    <hyperlink ref="J8" r:id="rId70" display="https://bowling.lexerbowling.com/bowlingdemeyrin/ligueinternationale2024-2025-27/pl018.htm" xr:uid="{B45FBD1B-3B65-4305-8F59-986E760B5FF5}"/>
    <hyperlink ref="J18" r:id="rId71" display="https://bowling.lexerbowling.com/bowlingdemeyrin/ligueinternationale2024-2025-27/pl03A.htm" xr:uid="{524E05B9-395A-4B6E-9CEA-D92E2D96DD67}"/>
    <hyperlink ref="J32" r:id="rId72" display="https://bowling.lexerbowling.com/bowlingdemeyrin/ligueinternationale2024-2025-27/pl069.htm" xr:uid="{0C7C7B87-A67A-4C6D-B456-881D7628B6ED}"/>
    <hyperlink ref="J21" r:id="rId73" display="https://bowling.lexerbowling.com/bowlingdemeyrin/ligueinternationale2024-2025-27/pl047.htm" xr:uid="{5D1A7A09-28A6-4E9E-A4A1-D12414D3160B}"/>
    <hyperlink ref="J23" r:id="rId74" display="https://bowling.lexerbowling.com/bowlingdemeyrin/ligueinternationale2024-2025-27/pl049.htm" xr:uid="{A30A9770-55B9-45C5-8835-C725D2653D8C}"/>
    <hyperlink ref="J7" r:id="rId75" display="https://bowling.lexerbowling.com/bowlingdemeyrin/ligueinternationale2024-2025-27/pl07C.htm" xr:uid="{4CCE5851-B380-473F-9E0B-6FE9DD549451}"/>
    <hyperlink ref="J28" r:id="rId76" display="https://bowling.lexerbowling.com/bowlingdemeyrin/ligueinternationale2024-2025-27/pl054.htm" xr:uid="{0C55C1CE-6FC9-4232-9792-94499DCADB78}"/>
    <hyperlink ref="J24" r:id="rId77" display="https://bowling.lexerbowling.com/bowlingdemeyrin/ligueinternationale2024-2025-27/pl097.htm" xr:uid="{1AB11845-C523-4E8D-B687-2960B919881C}"/>
    <hyperlink ref="J11" r:id="rId78" display="https://bowling.lexerbowling.com/bowlingdemeyrin/ligueinternationale2024-2025-27/pl074.htm" xr:uid="{B5E9E6DE-83F5-40AD-9E9D-7B869516A5AB}"/>
    <hyperlink ref="J12" r:id="rId79" display="https://bowling.lexerbowling.com/bowlingdemeyrin/ligueinternationale2024-2025-27/pl022.htm" xr:uid="{2633D10A-90EA-4490-945E-68957AC55C4B}"/>
    <hyperlink ref="J19" r:id="rId80" display="https://bowling.lexerbowling.com/bowlingdemeyrin/ligueinternationale2024-2025-27/pl03E.htm" xr:uid="{A185D9A7-1468-47C7-A165-78AFA6325562}"/>
    <hyperlink ref="J25" r:id="rId81" display="https://bowling.lexerbowling.com/bowlingdemeyrin/ligueinternationale2024-2025-27/pl099.htm" xr:uid="{942F5943-6038-4C67-9623-4B8CCDDCB058}"/>
    <hyperlink ref="J16" r:id="rId82" display="https://bowling.lexerbowling.com/bowlingdemeyrin/ligueinternationale2024-2025-27/pl06E.htm" xr:uid="{549C41DB-6148-4826-897E-2A642952FD41}"/>
    <hyperlink ref="J30" r:id="rId83" display="https://bowling.lexerbowling.com/bowlingdemeyrin/ligueinternationale2024-2025-27/pl08D.htm" xr:uid="{B974F240-EFF1-4F3A-874B-9D71DD71A93F}"/>
    <hyperlink ref="J22" r:id="rId84" display="https://bowling.lexerbowling.com/bowlingdemeyrin/ligueinternationale2024-2025-27/pl048.htm" xr:uid="{A9567CCC-586B-4FB6-BF59-DEDF7F7C8A6D}"/>
    <hyperlink ref="J9" r:id="rId85" display="https://bowling.lexerbowling.com/bowlingdemeyrin/ligueinternationale2024-2025-27/pl01A.htm" xr:uid="{CF090B8F-553A-44AC-B47C-01E778F600D6}"/>
    <hyperlink ref="J31" r:id="rId86" display="https://bowling.lexerbowling.com/bowlingdemeyrin/ligueinternationale2024-2025-27/pl072.htm" xr:uid="{DE6C39FD-849A-4CCB-B91B-69E4AADC68F8}"/>
    <hyperlink ref="J27" r:id="rId87" display="https://bowling.lexerbowling.com/bowlingdemeyrin/ligueinternationale2024-2025-27/pl04F.htm" xr:uid="{8EE981DD-192E-49D8-94A9-F2F75ACEB49B}"/>
    <hyperlink ref="J26" r:id="rId88" display="https://bowling.lexerbowling.com/bowlingdemeyrin/ligueinternationale2024-2025-27/pl08F.htm" xr:uid="{27924587-F53F-4BED-B609-5326D1762C51}"/>
    <hyperlink ref="J3" r:id="rId89" display="https://bowling.lexerbowling.com/bowlingdemeyrin/ligueinternationale2024-2025-27/pl00B.htm" xr:uid="{0F7024CB-1BED-47E3-BA89-C7E984E1A25D}"/>
    <hyperlink ref="J20" r:id="rId90" display="https://bowling.lexerbowling.com/bowlingdemeyrin/ligueinternationale2024-2025-27/pl03F.htm" xr:uid="{DA13ED89-384D-49BF-BF96-B813CDAA001F}"/>
    <hyperlink ref="J62" r:id="rId91" display="https://bowling.lexerbowling.com/bowlingdemeyrin/ligueinternationale2024-2025-27/pl09B.htm" xr:uid="{6597730F-6E41-4729-B778-E5A8258D62C9}"/>
    <hyperlink ref="J52" r:id="rId92" display="https://bowling.lexerbowling.com/bowlingdemeyrin/ligueinternationale2024-2025-27/pl047.htm" xr:uid="{A3B48F85-A1D3-4E67-BC50-B1E267301266}"/>
    <hyperlink ref="J36" r:id="rId93" display="https://bowling.lexerbowling.com/bowlingdemeyrin/ligueinternationale2024-2025-27/pl07A.htm" xr:uid="{5C5D27BF-A19B-4B69-A184-FC3EFD930215}"/>
    <hyperlink ref="J41" r:id="rId94" display="https://bowling.lexerbowling.com/bowlingdemeyrin/ligueinternationale2024-2025-27/pl01E.htm" xr:uid="{33DEA604-7218-46BA-82FB-DEF7F38D031A}"/>
    <hyperlink ref="J50" r:id="rId95" display="https://bowling.lexerbowling.com/bowlingdemeyrin/ligueinternationale2024-2025-27/pl03A.htm" xr:uid="{04734A59-D69F-4654-8F32-8699EBB1A23E}"/>
    <hyperlink ref="J43" r:id="rId96" display="https://bowling.lexerbowling.com/bowlingdemeyrin/ligueinternationale2024-2025-27/pl024.htm" xr:uid="{F05CAE3F-0957-4ACC-9806-C59EFDFAACDB}"/>
    <hyperlink ref="J40" r:id="rId97" display="https://bowling.lexerbowling.com/bowlingdemeyrin/ligueinternationale2024-2025-27/pl018.htm" xr:uid="{CE556A4D-903E-4493-B994-F639BF93A8B8}"/>
    <hyperlink ref="J65" r:id="rId98" display="https://bowling.lexerbowling.com/bowlingdemeyrin/ligueinternationale2024-2025-27/pl069.htm" xr:uid="{76084F1C-A723-44E9-9BE6-3DDE543BDBD3}"/>
    <hyperlink ref="J39" r:id="rId99" display="https://bowling.lexerbowling.com/bowlingdemeyrin/ligueinternationale2024-2025-27/pl07C.htm" xr:uid="{C9312B44-22FF-4155-AFAB-74F282ACF602}"/>
    <hyperlink ref="J57" r:id="rId100" display="https://bowling.lexerbowling.com/bowlingdemeyrin/ligueinternationale2024-2025-27/pl007.htm" xr:uid="{F807CFA4-8537-4F29-99D2-8B3C3D6EFAEA}"/>
    <hyperlink ref="J44" r:id="rId101" display="https://bowling.lexerbowling.com/bowlingdemeyrin/ligueinternationale2024-2025-27/pl06F.htm" xr:uid="{26C6594A-6CBE-4D65-89B9-BA4330452B5D}"/>
    <hyperlink ref="J48" r:id="rId102" display="https://bowling.lexerbowling.com/bowlingdemeyrin/ligueinternationale2024-2025-27/pl030.htm" xr:uid="{3B5B39EF-8E3E-453F-8DEC-C758F3D872CC}"/>
    <hyperlink ref="J37" r:id="rId103" display="https://bowling.lexerbowling.com/bowlingdemeyrin/ligueinternationale2024-2025-27/pl070.htm" xr:uid="{62AEBE2B-F5CE-4E26-B0B8-DB54076C27C9}"/>
    <hyperlink ref="J54" r:id="rId104" display="https://bowling.lexerbowling.com/bowlingdemeyrin/ligueinternationale2024-2025-27/pl097.htm" xr:uid="{526D6262-52C1-466E-A589-326096A190B4}"/>
    <hyperlink ref="J42" r:id="rId105" display="https://bowling.lexerbowling.com/bowlingdemeyrin/ligueinternationale2024-2025-27/pl074.htm" xr:uid="{2E17A58F-9E13-4E4D-83E8-C7348F2D9875}"/>
    <hyperlink ref="J38" r:id="rId106" display="https://bowling.lexerbowling.com/bowlingdemeyrin/ligueinternationale2024-2025-27/pl090.htm" xr:uid="{19C5FEC8-FE74-40BF-9B36-0CAE59900C4D}"/>
    <hyperlink ref="J47" r:id="rId107" display="https://bowling.lexerbowling.com/bowlingdemeyrin/ligueinternationale2024-2025-27/pl06E.htm" xr:uid="{7364E7C6-32F5-4AE7-8417-8F0F7E81BDC6}"/>
    <hyperlink ref="J61" r:id="rId108" display="https://bowling.lexerbowling.com/bowlingdemeyrin/ligueinternationale2024-2025-27/pl05D.htm" xr:uid="{852D626B-72AA-45BB-91DD-3381D2A4A39A}"/>
    <hyperlink ref="J49" r:id="rId109" display="https://bowling.lexerbowling.com/bowlingdemeyrin/ligueinternationale2024-2025-27/pl09D.htm" xr:uid="{970481C3-EE82-41D8-B8F7-52480D7D7B6A}"/>
    <hyperlink ref="J55" r:id="rId110" display="https://bowling.lexerbowling.com/bowlingdemeyrin/ligueinternationale2024-2025-27/pl095.htm" xr:uid="{CC4C548F-0548-4463-9457-E60BF8D362A8}"/>
    <hyperlink ref="J45" r:id="rId111" display="https://bowling.lexerbowling.com/bowlingdemeyrin/ligueinternationale2024-2025-27/pl028.htm" xr:uid="{1B7E7142-7015-45AF-983F-9289BF053AC0}"/>
    <hyperlink ref="J63" r:id="rId112" display="https://bowling.lexerbowling.com/bowlingdemeyrin/ligueinternationale2024-2025-27/pl061.htm" xr:uid="{7C7B055D-411D-4939-A12B-3663D885E5DD}"/>
    <hyperlink ref="J56" r:id="rId113" display="https://bowling.lexerbowling.com/bowlingdemeyrin/ligueinternationale2024-2025-27/pl099.htm" xr:uid="{A2C37702-323D-4315-A60F-B3219CB4A6BB}"/>
    <hyperlink ref="J46" r:id="rId114" display="https://bowling.lexerbowling.com/bowlingdemeyrin/ligueinternationale2024-2025-27/pl02C.htm" xr:uid="{BCAB912A-31BF-47C4-99CA-F6E421AAB355}"/>
    <hyperlink ref="J59" r:id="rId115" display="https://bowling.lexerbowling.com/bowlingdemeyrin/ligueinternationale2024-2025-27/pl04F.htm" xr:uid="{E6F45370-D7BB-4DA1-87EE-F227C6CAA285}"/>
    <hyperlink ref="J53" r:id="rId116" display="https://bowling.lexerbowling.com/bowlingdemeyrin/ligueinternationale2024-2025-27/pl049.htm" xr:uid="{1125250C-DF39-4EBA-873C-DFF0C379E8F4}"/>
    <hyperlink ref="J64" r:id="rId117" display="https://bowling.lexerbowling.com/bowlingdemeyrin/ligueinternationale2024-2025-27/pl093.htm" xr:uid="{7904BD9E-A2DF-4BC6-982C-396D60A7648A}"/>
    <hyperlink ref="J60" r:id="rId118" display="https://bowling.lexerbowling.com/bowlingdemeyrin/ligueinternationale2024-2025-27/pl08D.htm" xr:uid="{4BAF93C9-8113-4A72-B8A2-125665EABB93}"/>
    <hyperlink ref="J58" r:id="rId119" display="https://bowling.lexerbowling.com/bowlingdemeyrin/ligueinternationale2024-2025-27/pl009.htm" xr:uid="{21A5A65F-B895-4324-8CC0-22B9B24B2118}"/>
    <hyperlink ref="J51" r:id="rId120" display="https://bowling.lexerbowling.com/bowlingdemeyrin/ligueinternationale2024-2025-27/pl03F.htm" xr:uid="{A736DBE2-250B-4E47-8BB3-2A23847D8E9F}"/>
  </hyperlinks>
  <pageMargins left="0.7" right="0.7" top="0.75" bottom="0.75" header="0.3" footer="0.3"/>
  <pageSetup paperSize="9" orientation="portrait" r:id="rId1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3272-81DB-4CF9-8FA5-85FEED1E0E1B}">
  <dimension ref="A1:H223"/>
  <sheetViews>
    <sheetView topLeftCell="A202" workbookViewId="0">
      <selection activeCell="E236" sqref="E236"/>
    </sheetView>
  </sheetViews>
  <sheetFormatPr baseColWidth="10" defaultRowHeight="12.75" x14ac:dyDescent="0.2"/>
  <cols>
    <col min="1" max="1" width="6.85546875" style="3" customWidth="1"/>
    <col min="2" max="2" width="24.7109375" customWidth="1"/>
    <col min="3" max="7" width="11.42578125" style="37"/>
  </cols>
  <sheetData>
    <row r="1" spans="1:7" ht="13.5" thickBot="1" x14ac:dyDescent="0.25">
      <c r="A1" s="130">
        <v>45320</v>
      </c>
      <c r="B1" s="131"/>
      <c r="C1" s="131"/>
      <c r="D1" s="131"/>
      <c r="E1" s="131"/>
      <c r="F1" s="131"/>
      <c r="G1" s="131"/>
    </row>
    <row r="2" spans="1:7" ht="13.5" thickBot="1" x14ac:dyDescent="0.25">
      <c r="A2" s="42" t="s">
        <v>3</v>
      </c>
      <c r="B2" s="43" t="s">
        <v>4</v>
      </c>
      <c r="C2" s="42" t="s">
        <v>27</v>
      </c>
      <c r="D2" s="42" t="s">
        <v>28</v>
      </c>
      <c r="E2" s="42" t="s">
        <v>29</v>
      </c>
      <c r="F2" s="42" t="s">
        <v>30</v>
      </c>
      <c r="G2" s="42" t="s">
        <v>5</v>
      </c>
    </row>
    <row r="3" spans="1:7" ht="13.5" thickBot="1" x14ac:dyDescent="0.25">
      <c r="A3" s="38">
        <v>1</v>
      </c>
      <c r="B3" s="36"/>
      <c r="C3" s="55"/>
      <c r="D3" s="55"/>
      <c r="E3" s="55"/>
      <c r="F3" s="55"/>
      <c r="G3" s="55"/>
    </row>
    <row r="4" spans="1:7" ht="13.5" thickBot="1" x14ac:dyDescent="0.25">
      <c r="A4" s="38">
        <v>2</v>
      </c>
      <c r="B4" s="36"/>
      <c r="C4" s="55"/>
      <c r="D4" s="55"/>
      <c r="E4" s="55"/>
      <c r="F4" s="55"/>
      <c r="G4" s="55"/>
    </row>
    <row r="5" spans="1:7" ht="13.5" thickBot="1" x14ac:dyDescent="0.25">
      <c r="A5" s="38">
        <v>3</v>
      </c>
      <c r="B5" s="36"/>
      <c r="C5" s="55"/>
      <c r="D5" s="39"/>
      <c r="E5" s="55"/>
      <c r="F5" s="55"/>
      <c r="G5" s="55"/>
    </row>
    <row r="6" spans="1:7" ht="13.5" thickBot="1" x14ac:dyDescent="0.25">
      <c r="A6" s="38">
        <v>4</v>
      </c>
      <c r="B6" s="36"/>
      <c r="C6" s="39"/>
      <c r="D6" s="39"/>
      <c r="E6" s="55"/>
      <c r="F6" s="55"/>
      <c r="G6" s="55"/>
    </row>
    <row r="7" spans="1:7" ht="13.5" thickBot="1" x14ac:dyDescent="0.25">
      <c r="A7" s="38">
        <v>5</v>
      </c>
      <c r="B7" s="36"/>
      <c r="C7" s="55"/>
      <c r="D7" s="55"/>
      <c r="E7" s="55"/>
      <c r="F7" s="55"/>
      <c r="G7" s="55"/>
    </row>
    <row r="8" spans="1:7" ht="13.5" thickBot="1" x14ac:dyDescent="0.25">
      <c r="A8" s="38">
        <v>6</v>
      </c>
      <c r="B8" s="36"/>
      <c r="C8" s="55"/>
      <c r="D8" s="39"/>
      <c r="E8" s="55"/>
      <c r="F8" s="55"/>
      <c r="G8" s="55"/>
    </row>
    <row r="9" spans="1:7" ht="13.5" thickBot="1" x14ac:dyDescent="0.25">
      <c r="A9" s="38">
        <v>7</v>
      </c>
      <c r="B9" s="36"/>
      <c r="C9" s="55"/>
      <c r="D9" s="55"/>
      <c r="E9" s="39"/>
      <c r="F9" s="55"/>
      <c r="G9" s="55"/>
    </row>
    <row r="10" spans="1:7" ht="13.5" thickBot="1" x14ac:dyDescent="0.25">
      <c r="A10" s="38">
        <v>8</v>
      </c>
      <c r="B10" s="36"/>
      <c r="C10" s="55"/>
      <c r="D10" s="55"/>
      <c r="E10" s="55"/>
      <c r="F10" s="55"/>
      <c r="G10" s="55"/>
    </row>
    <row r="11" spans="1:7" ht="13.5" thickBot="1" x14ac:dyDescent="0.25">
      <c r="A11" s="38">
        <v>9</v>
      </c>
      <c r="B11" s="36"/>
      <c r="C11" s="55"/>
      <c r="D11" s="55"/>
      <c r="E11" s="55"/>
      <c r="F11" s="55"/>
      <c r="G11" s="55"/>
    </row>
    <row r="12" spans="1:7" ht="13.5" thickBot="1" x14ac:dyDescent="0.25">
      <c r="A12" s="38">
        <v>10</v>
      </c>
      <c r="B12" s="36"/>
      <c r="C12" s="55"/>
      <c r="D12" s="55"/>
      <c r="E12" s="55"/>
      <c r="F12" s="55"/>
      <c r="G12" s="55"/>
    </row>
    <row r="13" spans="1:7" ht="13.5" thickBot="1" x14ac:dyDescent="0.25">
      <c r="A13" s="38">
        <v>11</v>
      </c>
      <c r="B13" s="36"/>
      <c r="C13" s="39"/>
      <c r="D13" s="55"/>
      <c r="E13" s="55"/>
      <c r="F13" s="55"/>
      <c r="G13" s="55"/>
    </row>
    <row r="14" spans="1:7" ht="13.5" thickBot="1" x14ac:dyDescent="0.25">
      <c r="A14" s="38">
        <v>12</v>
      </c>
      <c r="B14" s="36"/>
      <c r="C14" s="55"/>
      <c r="D14" s="55"/>
      <c r="E14" s="39"/>
      <c r="F14" s="55"/>
      <c r="G14" s="55"/>
    </row>
    <row r="15" spans="1:7" ht="13.5" thickBot="1" x14ac:dyDescent="0.25">
      <c r="A15" s="38">
        <v>13</v>
      </c>
      <c r="B15" s="36"/>
      <c r="C15" s="55"/>
      <c r="D15" s="55"/>
      <c r="E15" s="55"/>
      <c r="F15" s="55"/>
      <c r="G15" s="55"/>
    </row>
    <row r="16" spans="1:7" ht="13.5" thickBot="1" x14ac:dyDescent="0.25">
      <c r="A16" s="38">
        <v>14</v>
      </c>
      <c r="B16" s="36"/>
      <c r="C16" s="55"/>
      <c r="D16" s="55"/>
      <c r="E16" s="55"/>
      <c r="F16" s="55"/>
      <c r="G16" s="55"/>
    </row>
    <row r="17" spans="1:8" ht="13.5" thickBot="1" x14ac:dyDescent="0.25">
      <c r="A17" s="38">
        <v>15</v>
      </c>
      <c r="B17" s="36"/>
      <c r="C17" s="55"/>
      <c r="D17" s="55"/>
      <c r="E17" s="55"/>
      <c r="F17" s="55"/>
      <c r="G17" s="55"/>
    </row>
    <row r="18" spans="1:8" ht="13.5" thickBot="1" x14ac:dyDescent="0.25">
      <c r="A18" s="38">
        <v>16</v>
      </c>
      <c r="B18" s="36"/>
      <c r="C18" s="39"/>
      <c r="D18" s="39"/>
      <c r="E18" s="55"/>
      <c r="F18" s="55"/>
      <c r="G18" s="55"/>
    </row>
    <row r="19" spans="1:8" ht="13.5" thickBot="1" x14ac:dyDescent="0.25">
      <c r="A19" s="38">
        <v>17</v>
      </c>
      <c r="B19" s="36"/>
      <c r="C19" s="39"/>
      <c r="D19" s="55"/>
      <c r="E19" s="55"/>
      <c r="F19" s="55"/>
      <c r="G19" s="55"/>
    </row>
    <row r="20" spans="1:8" ht="13.5" thickBot="1" x14ac:dyDescent="0.25">
      <c r="A20" s="38">
        <v>18</v>
      </c>
      <c r="B20" s="36"/>
      <c r="C20" s="55"/>
      <c r="D20" s="55"/>
      <c r="E20" s="55"/>
      <c r="F20" s="55"/>
      <c r="G20" s="55"/>
    </row>
    <row r="21" spans="1:8" ht="13.5" thickBot="1" x14ac:dyDescent="0.25">
      <c r="A21" s="38">
        <v>19</v>
      </c>
      <c r="B21" s="36"/>
      <c r="C21" s="55"/>
      <c r="D21" s="55"/>
      <c r="E21" s="55"/>
      <c r="F21" s="55"/>
      <c r="G21" s="55"/>
    </row>
    <row r="22" spans="1:8" ht="13.5" thickBot="1" x14ac:dyDescent="0.25">
      <c r="A22" s="38">
        <v>20</v>
      </c>
      <c r="B22" s="36"/>
      <c r="C22" s="39"/>
      <c r="D22" s="55"/>
      <c r="E22" s="55"/>
      <c r="F22" s="55"/>
      <c r="G22" s="55"/>
    </row>
    <row r="23" spans="1:8" ht="13.5" thickBot="1" x14ac:dyDescent="0.25">
      <c r="A23" s="38">
        <v>21</v>
      </c>
      <c r="B23" s="36"/>
      <c r="C23" s="55"/>
      <c r="D23" s="55"/>
      <c r="E23" s="55"/>
      <c r="F23" s="55"/>
      <c r="G23" s="55"/>
    </row>
    <row r="24" spans="1:8" ht="13.5" thickBot="1" x14ac:dyDescent="0.25">
      <c r="A24" s="38">
        <v>22</v>
      </c>
      <c r="B24" s="36"/>
      <c r="C24" s="55"/>
      <c r="D24" s="55"/>
      <c r="E24" s="55"/>
      <c r="F24" s="55"/>
      <c r="G24" s="55"/>
    </row>
    <row r="25" spans="1:8" ht="13.5" thickBot="1" x14ac:dyDescent="0.25">
      <c r="A25" s="38">
        <v>23</v>
      </c>
      <c r="B25" s="36"/>
      <c r="C25" s="39"/>
      <c r="D25" s="55"/>
      <c r="E25" s="55"/>
      <c r="F25" s="55"/>
      <c r="G25" s="55"/>
    </row>
    <row r="26" spans="1:8" ht="13.5" thickBot="1" x14ac:dyDescent="0.25">
      <c r="A26" s="38">
        <v>24</v>
      </c>
      <c r="B26" s="36"/>
      <c r="C26" s="55"/>
      <c r="D26" s="55"/>
      <c r="E26" s="55"/>
      <c r="F26" s="55"/>
      <c r="G26" s="55"/>
    </row>
    <row r="27" spans="1:8" ht="13.5" thickBot="1" x14ac:dyDescent="0.25">
      <c r="A27" s="38">
        <v>25</v>
      </c>
      <c r="B27" s="36"/>
      <c r="C27" s="55"/>
      <c r="D27" s="39"/>
      <c r="E27" s="39"/>
      <c r="F27" s="55"/>
      <c r="G27" s="55"/>
    </row>
    <row r="28" spans="1:8" ht="13.5" thickBot="1" x14ac:dyDescent="0.25">
      <c r="A28" s="38">
        <v>26</v>
      </c>
      <c r="B28" s="36"/>
      <c r="C28" s="55"/>
      <c r="D28" s="55"/>
      <c r="E28" s="55"/>
      <c r="F28" s="55"/>
      <c r="G28" s="55"/>
    </row>
    <row r="29" spans="1:8" ht="13.5" thickBot="1" x14ac:dyDescent="0.25">
      <c r="A29" s="38">
        <v>27</v>
      </c>
      <c r="B29" s="36"/>
      <c r="C29" s="39"/>
      <c r="D29" s="55"/>
      <c r="E29" s="55"/>
      <c r="F29" s="55"/>
      <c r="G29" s="55"/>
    </row>
    <row r="31" spans="1:8" x14ac:dyDescent="0.2">
      <c r="F31" s="16">
        <f>SUM(F3:F30)</f>
        <v>0</v>
      </c>
      <c r="G31" s="16">
        <f>COUNT(C3:E29)</f>
        <v>0</v>
      </c>
      <c r="H31" s="4" t="e">
        <f>SUM(F31/G31)</f>
        <v>#DIV/0!</v>
      </c>
    </row>
    <row r="33" spans="1:7" ht="13.5" thickBot="1" x14ac:dyDescent="0.25">
      <c r="A33" s="130">
        <v>45327</v>
      </c>
      <c r="B33" s="131"/>
      <c r="C33" s="131"/>
      <c r="D33" s="131"/>
      <c r="E33" s="131"/>
      <c r="F33" s="131"/>
      <c r="G33" s="131"/>
    </row>
    <row r="34" spans="1:7" ht="13.5" thickBot="1" x14ac:dyDescent="0.25">
      <c r="A34" s="42" t="s">
        <v>3</v>
      </c>
      <c r="B34" s="43" t="s">
        <v>4</v>
      </c>
      <c r="C34" s="42" t="s">
        <v>27</v>
      </c>
      <c r="D34" s="42" t="s">
        <v>28</v>
      </c>
      <c r="E34" s="42" t="s">
        <v>29</v>
      </c>
      <c r="F34" s="42" t="s">
        <v>30</v>
      </c>
      <c r="G34" s="42" t="s">
        <v>5</v>
      </c>
    </row>
    <row r="35" spans="1:7" ht="13.5" thickBot="1" x14ac:dyDescent="0.25">
      <c r="A35" s="38">
        <v>1</v>
      </c>
      <c r="B35" s="36"/>
      <c r="C35" s="55"/>
      <c r="D35" s="55"/>
      <c r="E35" s="55"/>
      <c r="F35" s="55"/>
      <c r="G35" s="55"/>
    </row>
    <row r="36" spans="1:7" ht="13.5" thickBot="1" x14ac:dyDescent="0.25">
      <c r="A36" s="38">
        <v>2</v>
      </c>
      <c r="B36" s="36"/>
      <c r="C36" s="55"/>
      <c r="D36" s="55"/>
      <c r="E36" s="55"/>
      <c r="F36" s="55"/>
      <c r="G36" s="55"/>
    </row>
    <row r="37" spans="1:7" ht="13.5" thickBot="1" x14ac:dyDescent="0.25">
      <c r="A37" s="38">
        <v>3</v>
      </c>
      <c r="B37" s="36"/>
      <c r="C37" s="55"/>
      <c r="D37" s="39"/>
      <c r="E37" s="55"/>
      <c r="F37" s="55"/>
      <c r="G37" s="55"/>
    </row>
    <row r="38" spans="1:7" ht="13.5" thickBot="1" x14ac:dyDescent="0.25">
      <c r="A38" s="38">
        <v>4</v>
      </c>
      <c r="B38" s="36"/>
      <c r="C38" s="39"/>
      <c r="D38" s="39"/>
      <c r="E38" s="55"/>
      <c r="F38" s="55"/>
      <c r="G38" s="55"/>
    </row>
    <row r="39" spans="1:7" ht="13.5" thickBot="1" x14ac:dyDescent="0.25">
      <c r="A39" s="38">
        <v>5</v>
      </c>
      <c r="B39" s="36"/>
      <c r="C39" s="55"/>
      <c r="D39" s="55"/>
      <c r="E39" s="55"/>
      <c r="F39" s="55"/>
      <c r="G39" s="55"/>
    </row>
    <row r="40" spans="1:7" ht="13.5" thickBot="1" x14ac:dyDescent="0.25">
      <c r="A40" s="38">
        <v>6</v>
      </c>
      <c r="B40" s="36"/>
      <c r="C40" s="55"/>
      <c r="D40" s="39"/>
      <c r="E40" s="55"/>
      <c r="F40" s="55"/>
      <c r="G40" s="55"/>
    </row>
    <row r="41" spans="1:7" ht="13.5" thickBot="1" x14ac:dyDescent="0.25">
      <c r="A41" s="38">
        <v>7</v>
      </c>
      <c r="B41" s="36"/>
      <c r="C41" s="55"/>
      <c r="D41" s="55"/>
      <c r="E41" s="39"/>
      <c r="F41" s="55"/>
      <c r="G41" s="55"/>
    </row>
    <row r="42" spans="1:7" ht="13.5" thickBot="1" x14ac:dyDescent="0.25">
      <c r="A42" s="38">
        <v>8</v>
      </c>
      <c r="B42" s="36"/>
      <c r="C42" s="55"/>
      <c r="D42" s="55"/>
      <c r="E42" s="55"/>
      <c r="F42" s="55"/>
      <c r="G42" s="55"/>
    </row>
    <row r="43" spans="1:7" ht="13.5" thickBot="1" x14ac:dyDescent="0.25">
      <c r="A43" s="38">
        <v>9</v>
      </c>
      <c r="B43" s="36"/>
      <c r="C43" s="55"/>
      <c r="D43" s="55"/>
      <c r="E43" s="55"/>
      <c r="F43" s="55"/>
      <c r="G43" s="55"/>
    </row>
    <row r="44" spans="1:7" ht="13.5" thickBot="1" x14ac:dyDescent="0.25">
      <c r="A44" s="38">
        <v>10</v>
      </c>
      <c r="B44" s="36"/>
      <c r="C44" s="55"/>
      <c r="D44" s="55"/>
      <c r="E44" s="55"/>
      <c r="F44" s="55"/>
      <c r="G44" s="55"/>
    </row>
    <row r="45" spans="1:7" ht="13.5" thickBot="1" x14ac:dyDescent="0.25">
      <c r="A45" s="38">
        <v>11</v>
      </c>
      <c r="B45" s="36"/>
      <c r="C45" s="39"/>
      <c r="D45" s="55"/>
      <c r="E45" s="55"/>
      <c r="F45" s="55"/>
      <c r="G45" s="55"/>
    </row>
    <row r="46" spans="1:7" ht="13.5" thickBot="1" x14ac:dyDescent="0.25">
      <c r="A46" s="38">
        <v>12</v>
      </c>
      <c r="B46" s="36"/>
      <c r="C46" s="55"/>
      <c r="D46" s="55"/>
      <c r="E46" s="39"/>
      <c r="F46" s="55"/>
      <c r="G46" s="55"/>
    </row>
    <row r="47" spans="1:7" ht="13.5" thickBot="1" x14ac:dyDescent="0.25">
      <c r="A47" s="38">
        <v>13</v>
      </c>
      <c r="B47" s="36"/>
      <c r="C47" s="55"/>
      <c r="D47" s="55"/>
      <c r="E47" s="55"/>
      <c r="F47" s="55"/>
      <c r="G47" s="55"/>
    </row>
    <row r="48" spans="1:7" ht="13.5" thickBot="1" x14ac:dyDescent="0.25">
      <c r="A48" s="38">
        <v>14</v>
      </c>
      <c r="B48" s="36"/>
      <c r="C48" s="55"/>
      <c r="D48" s="55"/>
      <c r="E48" s="55"/>
      <c r="F48" s="55"/>
      <c r="G48" s="55"/>
    </row>
    <row r="49" spans="1:8" ht="13.5" thickBot="1" x14ac:dyDescent="0.25">
      <c r="A49" s="38">
        <v>15</v>
      </c>
      <c r="B49" s="36"/>
      <c r="C49" s="55"/>
      <c r="D49" s="55"/>
      <c r="E49" s="55"/>
      <c r="F49" s="55"/>
      <c r="G49" s="55"/>
    </row>
    <row r="50" spans="1:8" ht="13.5" thickBot="1" x14ac:dyDescent="0.25">
      <c r="A50" s="38">
        <v>16</v>
      </c>
      <c r="B50" s="36"/>
      <c r="C50" s="39"/>
      <c r="D50" s="39"/>
      <c r="E50" s="55"/>
      <c r="F50" s="55"/>
      <c r="G50" s="55"/>
    </row>
    <row r="51" spans="1:8" ht="13.5" thickBot="1" x14ac:dyDescent="0.25">
      <c r="A51" s="38">
        <v>17</v>
      </c>
      <c r="B51" s="36"/>
      <c r="C51" s="39"/>
      <c r="D51" s="55"/>
      <c r="E51" s="55"/>
      <c r="F51" s="55"/>
      <c r="G51" s="55"/>
    </row>
    <row r="52" spans="1:8" ht="13.5" thickBot="1" x14ac:dyDescent="0.25">
      <c r="A52" s="38">
        <v>18</v>
      </c>
      <c r="B52" s="36"/>
      <c r="C52" s="55"/>
      <c r="D52" s="55"/>
      <c r="E52" s="55"/>
      <c r="F52" s="55"/>
      <c r="G52" s="55"/>
    </row>
    <row r="53" spans="1:8" ht="13.5" thickBot="1" x14ac:dyDescent="0.25">
      <c r="A53" s="38">
        <v>19</v>
      </c>
      <c r="B53" s="36"/>
      <c r="C53" s="55"/>
      <c r="D53" s="55"/>
      <c r="E53" s="55"/>
      <c r="F53" s="55"/>
      <c r="G53" s="55"/>
    </row>
    <row r="54" spans="1:8" ht="13.5" thickBot="1" x14ac:dyDescent="0.25">
      <c r="A54" s="38">
        <v>20</v>
      </c>
      <c r="B54" s="36"/>
      <c r="C54" s="39"/>
      <c r="D54" s="55"/>
      <c r="E54" s="55"/>
      <c r="F54" s="55"/>
      <c r="G54" s="55"/>
    </row>
    <row r="55" spans="1:8" ht="13.5" thickBot="1" x14ac:dyDescent="0.25">
      <c r="A55" s="38">
        <v>21</v>
      </c>
      <c r="B55" s="36"/>
      <c r="C55" s="55"/>
      <c r="D55" s="55"/>
      <c r="E55" s="55"/>
      <c r="F55" s="55"/>
      <c r="G55" s="55"/>
    </row>
    <row r="56" spans="1:8" ht="13.5" thickBot="1" x14ac:dyDescent="0.25">
      <c r="A56" s="38">
        <v>22</v>
      </c>
      <c r="B56" s="36"/>
      <c r="C56" s="55"/>
      <c r="D56" s="55"/>
      <c r="E56" s="55"/>
      <c r="F56" s="55"/>
      <c r="G56" s="55"/>
    </row>
    <row r="57" spans="1:8" ht="13.5" thickBot="1" x14ac:dyDescent="0.25">
      <c r="A57" s="38">
        <v>23</v>
      </c>
      <c r="B57" s="36"/>
      <c r="C57" s="39"/>
      <c r="D57" s="55"/>
      <c r="E57" s="55"/>
      <c r="F57" s="55"/>
      <c r="G57" s="55"/>
    </row>
    <row r="58" spans="1:8" ht="13.5" thickBot="1" x14ac:dyDescent="0.25">
      <c r="A58" s="38">
        <v>24</v>
      </c>
      <c r="B58" s="36"/>
      <c r="C58" s="55"/>
      <c r="D58" s="55"/>
      <c r="E58" s="55"/>
      <c r="F58" s="55"/>
      <c r="G58" s="55"/>
    </row>
    <row r="59" spans="1:8" ht="13.5" thickBot="1" x14ac:dyDescent="0.25">
      <c r="A59" s="38">
        <v>25</v>
      </c>
      <c r="B59" s="36"/>
      <c r="C59" s="55"/>
      <c r="D59" s="39"/>
      <c r="E59" s="39"/>
      <c r="F59" s="55"/>
      <c r="G59" s="55"/>
    </row>
    <row r="60" spans="1:8" ht="13.5" thickBot="1" x14ac:dyDescent="0.25">
      <c r="A60" s="38">
        <v>26</v>
      </c>
      <c r="B60" s="36"/>
      <c r="C60" s="55"/>
      <c r="D60" s="55"/>
      <c r="E60" s="55"/>
      <c r="F60" s="55"/>
      <c r="G60" s="55"/>
    </row>
    <row r="61" spans="1:8" ht="13.5" thickBot="1" x14ac:dyDescent="0.25">
      <c r="A61" s="38">
        <v>27</v>
      </c>
      <c r="B61" s="36"/>
      <c r="C61" s="39"/>
      <c r="D61" s="55"/>
      <c r="E61" s="55"/>
      <c r="F61" s="55"/>
      <c r="G61" s="55"/>
    </row>
    <row r="63" spans="1:8" x14ac:dyDescent="0.2">
      <c r="F63" s="16">
        <f>SUM(F35:F62)</f>
        <v>0</v>
      </c>
      <c r="G63" s="16">
        <f>COUNT(C35:E61)</f>
        <v>0</v>
      </c>
      <c r="H63" s="4" t="e">
        <f>SUM(F63/G63)</f>
        <v>#DIV/0!</v>
      </c>
    </row>
    <row r="65" spans="1:7" ht="13.5" thickBot="1" x14ac:dyDescent="0.25">
      <c r="A65" s="130">
        <v>45334</v>
      </c>
      <c r="B65" s="131"/>
      <c r="C65" s="131"/>
      <c r="D65" s="131"/>
      <c r="E65" s="131"/>
      <c r="F65" s="131"/>
      <c r="G65" s="131"/>
    </row>
    <row r="66" spans="1:7" ht="11.25" customHeight="1" thickBot="1" x14ac:dyDescent="0.25">
      <c r="A66" s="42" t="s">
        <v>3</v>
      </c>
      <c r="B66" s="43" t="s">
        <v>4</v>
      </c>
      <c r="C66" s="42" t="s">
        <v>27</v>
      </c>
      <c r="D66" s="42" t="s">
        <v>28</v>
      </c>
      <c r="E66" s="42" t="s">
        <v>29</v>
      </c>
      <c r="F66" s="42" t="s">
        <v>30</v>
      </c>
      <c r="G66" s="42" t="s">
        <v>5</v>
      </c>
    </row>
    <row r="67" spans="1:7" ht="13.5" thickBot="1" x14ac:dyDescent="0.25">
      <c r="A67" s="38">
        <v>1</v>
      </c>
      <c r="B67" s="36"/>
      <c r="C67" s="55"/>
      <c r="D67" s="55"/>
      <c r="E67" s="55"/>
      <c r="F67" s="55"/>
      <c r="G67" s="55"/>
    </row>
    <row r="68" spans="1:7" ht="13.5" thickBot="1" x14ac:dyDescent="0.25">
      <c r="A68" s="38">
        <v>2</v>
      </c>
      <c r="B68" s="36"/>
      <c r="C68" s="55"/>
      <c r="D68" s="55"/>
      <c r="E68" s="55"/>
      <c r="F68" s="55"/>
      <c r="G68" s="55"/>
    </row>
    <row r="69" spans="1:7" ht="13.5" thickBot="1" x14ac:dyDescent="0.25">
      <c r="A69" s="38">
        <v>3</v>
      </c>
      <c r="B69" s="36"/>
      <c r="C69" s="55"/>
      <c r="D69" s="39"/>
      <c r="E69" s="55"/>
      <c r="F69" s="55"/>
      <c r="G69" s="55"/>
    </row>
    <row r="70" spans="1:7" ht="13.5" thickBot="1" x14ac:dyDescent="0.25">
      <c r="A70" s="38">
        <v>4</v>
      </c>
      <c r="B70" s="36"/>
      <c r="C70" s="39"/>
      <c r="D70" s="39"/>
      <c r="E70" s="55"/>
      <c r="F70" s="55"/>
      <c r="G70" s="55"/>
    </row>
    <row r="71" spans="1:7" ht="13.5" thickBot="1" x14ac:dyDescent="0.25">
      <c r="A71" s="38">
        <v>5</v>
      </c>
      <c r="B71" s="36"/>
      <c r="C71" s="55"/>
      <c r="D71" s="55"/>
      <c r="E71" s="55"/>
      <c r="F71" s="55"/>
      <c r="G71" s="55"/>
    </row>
    <row r="72" spans="1:7" ht="13.5" thickBot="1" x14ac:dyDescent="0.25">
      <c r="A72" s="38">
        <v>6</v>
      </c>
      <c r="B72" s="36"/>
      <c r="C72" s="55"/>
      <c r="D72" s="39"/>
      <c r="E72" s="55"/>
      <c r="F72" s="55"/>
      <c r="G72" s="55"/>
    </row>
    <row r="73" spans="1:7" ht="13.5" thickBot="1" x14ac:dyDescent="0.25">
      <c r="A73" s="38">
        <v>7</v>
      </c>
      <c r="B73" s="36"/>
      <c r="C73" s="55"/>
      <c r="D73" s="55"/>
      <c r="E73" s="39"/>
      <c r="F73" s="55"/>
      <c r="G73" s="55"/>
    </row>
    <row r="74" spans="1:7" ht="13.5" thickBot="1" x14ac:dyDescent="0.25">
      <c r="A74" s="38">
        <v>8</v>
      </c>
      <c r="B74" s="36"/>
      <c r="C74" s="55"/>
      <c r="D74" s="55"/>
      <c r="E74" s="55"/>
      <c r="F74" s="55"/>
      <c r="G74" s="55"/>
    </row>
    <row r="75" spans="1:7" ht="13.5" thickBot="1" x14ac:dyDescent="0.25">
      <c r="A75" s="38">
        <v>9</v>
      </c>
      <c r="B75" s="36"/>
      <c r="C75" s="55"/>
      <c r="D75" s="55"/>
      <c r="E75" s="55"/>
      <c r="F75" s="55"/>
      <c r="G75" s="55"/>
    </row>
    <row r="76" spans="1:7" ht="13.5" thickBot="1" x14ac:dyDescent="0.25">
      <c r="A76" s="38">
        <v>10</v>
      </c>
      <c r="B76" s="36"/>
      <c r="C76" s="55"/>
      <c r="D76" s="55"/>
      <c r="E76" s="55"/>
      <c r="F76" s="55"/>
      <c r="G76" s="55"/>
    </row>
    <row r="77" spans="1:7" ht="13.5" thickBot="1" x14ac:dyDescent="0.25">
      <c r="A77" s="38">
        <v>11</v>
      </c>
      <c r="B77" s="36"/>
      <c r="C77" s="39"/>
      <c r="D77" s="55"/>
      <c r="E77" s="55"/>
      <c r="F77" s="55"/>
      <c r="G77" s="55"/>
    </row>
    <row r="78" spans="1:7" ht="13.5" thickBot="1" x14ac:dyDescent="0.25">
      <c r="A78" s="38">
        <v>12</v>
      </c>
      <c r="B78" s="36"/>
      <c r="C78" s="55"/>
      <c r="D78" s="55"/>
      <c r="E78" s="39"/>
      <c r="F78" s="55"/>
      <c r="G78" s="55"/>
    </row>
    <row r="79" spans="1:7" ht="13.5" thickBot="1" x14ac:dyDescent="0.25">
      <c r="A79" s="38">
        <v>13</v>
      </c>
      <c r="B79" s="36"/>
      <c r="C79" s="55"/>
      <c r="D79" s="55"/>
      <c r="E79" s="55"/>
      <c r="F79" s="55"/>
      <c r="G79" s="55"/>
    </row>
    <row r="80" spans="1:7" ht="13.5" thickBot="1" x14ac:dyDescent="0.25">
      <c r="A80" s="38">
        <v>14</v>
      </c>
      <c r="B80" s="36"/>
      <c r="C80" s="55"/>
      <c r="D80" s="55"/>
      <c r="E80" s="55"/>
      <c r="F80" s="55"/>
      <c r="G80" s="55"/>
    </row>
    <row r="81" spans="1:8" ht="13.5" thickBot="1" x14ac:dyDescent="0.25">
      <c r="A81" s="38">
        <v>15</v>
      </c>
      <c r="B81" s="36"/>
      <c r="C81" s="55"/>
      <c r="D81" s="55"/>
      <c r="E81" s="55"/>
      <c r="F81" s="55"/>
      <c r="G81" s="55"/>
    </row>
    <row r="82" spans="1:8" ht="13.5" thickBot="1" x14ac:dyDescent="0.25">
      <c r="A82" s="38">
        <v>16</v>
      </c>
      <c r="B82" s="36"/>
      <c r="C82" s="39"/>
      <c r="D82" s="39"/>
      <c r="E82" s="55"/>
      <c r="F82" s="55"/>
      <c r="G82" s="55"/>
    </row>
    <row r="83" spans="1:8" ht="13.5" thickBot="1" x14ac:dyDescent="0.25">
      <c r="A83" s="38">
        <v>17</v>
      </c>
      <c r="B83" s="36"/>
      <c r="C83" s="39"/>
      <c r="D83" s="55"/>
      <c r="E83" s="55"/>
      <c r="F83" s="55"/>
      <c r="G83" s="55"/>
    </row>
    <row r="84" spans="1:8" ht="13.5" thickBot="1" x14ac:dyDescent="0.25">
      <c r="A84" s="38">
        <v>18</v>
      </c>
      <c r="B84" s="36"/>
      <c r="C84" s="55"/>
      <c r="D84" s="55"/>
      <c r="E84" s="55"/>
      <c r="F84" s="55"/>
      <c r="G84" s="55"/>
    </row>
    <row r="85" spans="1:8" ht="13.5" thickBot="1" x14ac:dyDescent="0.25">
      <c r="A85" s="38">
        <v>19</v>
      </c>
      <c r="B85" s="36"/>
      <c r="C85" s="55"/>
      <c r="D85" s="55"/>
      <c r="E85" s="55"/>
      <c r="F85" s="55"/>
      <c r="G85" s="55"/>
    </row>
    <row r="86" spans="1:8" ht="13.5" thickBot="1" x14ac:dyDescent="0.25">
      <c r="A86" s="38">
        <v>20</v>
      </c>
      <c r="B86" s="36"/>
      <c r="C86" s="39"/>
      <c r="D86" s="55"/>
      <c r="E86" s="55"/>
      <c r="F86" s="55"/>
      <c r="G86" s="55"/>
    </row>
    <row r="87" spans="1:8" ht="13.5" thickBot="1" x14ac:dyDescent="0.25">
      <c r="A87" s="38">
        <v>21</v>
      </c>
      <c r="B87" s="36"/>
      <c r="C87" s="55"/>
      <c r="D87" s="55"/>
      <c r="E87" s="55"/>
      <c r="F87" s="55"/>
      <c r="G87" s="55"/>
    </row>
    <row r="88" spans="1:8" ht="13.5" thickBot="1" x14ac:dyDescent="0.25">
      <c r="A88" s="38">
        <v>22</v>
      </c>
      <c r="B88" s="36"/>
      <c r="C88" s="55"/>
      <c r="D88" s="55"/>
      <c r="E88" s="55"/>
      <c r="F88" s="55"/>
      <c r="G88" s="55"/>
    </row>
    <row r="89" spans="1:8" ht="13.5" thickBot="1" x14ac:dyDescent="0.25">
      <c r="A89" s="38">
        <v>23</v>
      </c>
      <c r="B89" s="36"/>
      <c r="C89" s="39"/>
      <c r="D89" s="55"/>
      <c r="E89" s="55"/>
      <c r="F89" s="55"/>
      <c r="G89" s="55"/>
    </row>
    <row r="90" spans="1:8" ht="13.5" thickBot="1" x14ac:dyDescent="0.25">
      <c r="A90" s="38">
        <v>24</v>
      </c>
      <c r="B90" s="36"/>
      <c r="C90" s="55"/>
      <c r="D90" s="55"/>
      <c r="E90" s="55"/>
      <c r="F90" s="55"/>
      <c r="G90" s="55"/>
    </row>
    <row r="91" spans="1:8" ht="13.5" thickBot="1" x14ac:dyDescent="0.25">
      <c r="A91" s="38">
        <v>25</v>
      </c>
      <c r="B91" s="36"/>
      <c r="C91" s="55"/>
      <c r="D91" s="39"/>
      <c r="E91" s="39"/>
      <c r="F91" s="55"/>
      <c r="G91" s="55"/>
    </row>
    <row r="92" spans="1:8" ht="13.5" thickBot="1" x14ac:dyDescent="0.25">
      <c r="A92" s="38">
        <v>26</v>
      </c>
      <c r="B92" s="36"/>
      <c r="C92" s="55"/>
      <c r="D92" s="55"/>
      <c r="E92" s="55"/>
      <c r="F92" s="55"/>
      <c r="G92" s="55"/>
    </row>
    <row r="93" spans="1:8" ht="13.5" thickBot="1" x14ac:dyDescent="0.25">
      <c r="A93" s="38">
        <v>27</v>
      </c>
      <c r="B93" s="36"/>
      <c r="C93" s="39"/>
      <c r="D93" s="55"/>
      <c r="E93" s="55"/>
      <c r="F93" s="55"/>
      <c r="G93" s="55"/>
    </row>
    <row r="95" spans="1:8" x14ac:dyDescent="0.2">
      <c r="F95" s="16">
        <f>SUM(F67:F94)</f>
        <v>0</v>
      </c>
      <c r="G95" s="16">
        <f>COUNT(C67:E93)</f>
        <v>0</v>
      </c>
      <c r="H95" s="4" t="e">
        <f>SUM(F95/G95)</f>
        <v>#DIV/0!</v>
      </c>
    </row>
    <row r="97" spans="1:7" ht="13.5" thickBot="1" x14ac:dyDescent="0.25">
      <c r="A97" s="130">
        <v>45348</v>
      </c>
      <c r="B97" s="131"/>
      <c r="C97" s="131"/>
      <c r="D97" s="131"/>
      <c r="E97" s="131"/>
      <c r="F97" s="131"/>
      <c r="G97" s="131"/>
    </row>
    <row r="98" spans="1:7" ht="13.5" thickBot="1" x14ac:dyDescent="0.25">
      <c r="A98" s="42" t="s">
        <v>3</v>
      </c>
      <c r="B98" s="43" t="s">
        <v>4</v>
      </c>
      <c r="C98" s="42" t="s">
        <v>27</v>
      </c>
      <c r="D98" s="42" t="s">
        <v>28</v>
      </c>
      <c r="E98" s="42" t="s">
        <v>29</v>
      </c>
      <c r="F98" s="42" t="s">
        <v>30</v>
      </c>
      <c r="G98" s="42" t="s">
        <v>5</v>
      </c>
    </row>
    <row r="99" spans="1:7" ht="13.5" thickBot="1" x14ac:dyDescent="0.25">
      <c r="A99" s="38">
        <v>1</v>
      </c>
      <c r="B99" s="36"/>
      <c r="C99" s="55"/>
      <c r="D99" s="55"/>
      <c r="E99" s="55"/>
      <c r="F99" s="55"/>
      <c r="G99" s="55"/>
    </row>
    <row r="100" spans="1:7" ht="13.5" thickBot="1" x14ac:dyDescent="0.25">
      <c r="A100" s="38">
        <v>2</v>
      </c>
      <c r="B100" s="36"/>
      <c r="C100" s="55"/>
      <c r="D100" s="55"/>
      <c r="E100" s="55"/>
      <c r="F100" s="55"/>
      <c r="G100" s="55"/>
    </row>
    <row r="101" spans="1:7" ht="13.5" thickBot="1" x14ac:dyDescent="0.25">
      <c r="A101" s="38">
        <v>3</v>
      </c>
      <c r="B101" s="36"/>
      <c r="C101" s="55"/>
      <c r="D101" s="39"/>
      <c r="E101" s="55"/>
      <c r="F101" s="55"/>
      <c r="G101" s="55"/>
    </row>
    <row r="102" spans="1:7" ht="13.5" thickBot="1" x14ac:dyDescent="0.25">
      <c r="A102" s="38">
        <v>4</v>
      </c>
      <c r="B102" s="36"/>
      <c r="C102" s="39"/>
      <c r="D102" s="39"/>
      <c r="E102" s="55"/>
      <c r="F102" s="55"/>
      <c r="G102" s="55"/>
    </row>
    <row r="103" spans="1:7" ht="13.5" thickBot="1" x14ac:dyDescent="0.25">
      <c r="A103" s="38">
        <v>5</v>
      </c>
      <c r="B103" s="36"/>
      <c r="C103" s="55"/>
      <c r="D103" s="55"/>
      <c r="E103" s="55"/>
      <c r="F103" s="55"/>
      <c r="G103" s="55"/>
    </row>
    <row r="104" spans="1:7" ht="13.5" thickBot="1" x14ac:dyDescent="0.25">
      <c r="A104" s="38">
        <v>6</v>
      </c>
      <c r="B104" s="36"/>
      <c r="C104" s="55"/>
      <c r="D104" s="39"/>
      <c r="E104" s="55"/>
      <c r="F104" s="55"/>
      <c r="G104" s="55"/>
    </row>
    <row r="105" spans="1:7" ht="13.5" thickBot="1" x14ac:dyDescent="0.25">
      <c r="A105" s="38">
        <v>7</v>
      </c>
      <c r="B105" s="36"/>
      <c r="C105" s="55"/>
      <c r="D105" s="55"/>
      <c r="E105" s="39"/>
      <c r="F105" s="55"/>
      <c r="G105" s="55"/>
    </row>
    <row r="106" spans="1:7" ht="13.5" thickBot="1" x14ac:dyDescent="0.25">
      <c r="A106" s="38">
        <v>8</v>
      </c>
      <c r="B106" s="36"/>
      <c r="C106" s="55"/>
      <c r="D106" s="55"/>
      <c r="E106" s="55"/>
      <c r="F106" s="55"/>
      <c r="G106" s="55"/>
    </row>
    <row r="107" spans="1:7" ht="13.5" thickBot="1" x14ac:dyDescent="0.25">
      <c r="A107" s="38">
        <v>9</v>
      </c>
      <c r="B107" s="36"/>
      <c r="C107" s="55"/>
      <c r="D107" s="55"/>
      <c r="E107" s="55"/>
      <c r="F107" s="55"/>
      <c r="G107" s="55"/>
    </row>
    <row r="108" spans="1:7" ht="13.5" thickBot="1" x14ac:dyDescent="0.25">
      <c r="A108" s="38">
        <v>10</v>
      </c>
      <c r="B108" s="36"/>
      <c r="C108" s="55"/>
      <c r="D108" s="55"/>
      <c r="E108" s="55"/>
      <c r="F108" s="55"/>
      <c r="G108" s="55"/>
    </row>
    <row r="109" spans="1:7" ht="13.5" thickBot="1" x14ac:dyDescent="0.25">
      <c r="A109" s="38">
        <v>11</v>
      </c>
      <c r="B109" s="36"/>
      <c r="C109" s="39"/>
      <c r="D109" s="55"/>
      <c r="E109" s="55"/>
      <c r="F109" s="55"/>
      <c r="G109" s="55"/>
    </row>
    <row r="110" spans="1:7" ht="13.5" thickBot="1" x14ac:dyDescent="0.25">
      <c r="A110" s="38">
        <v>12</v>
      </c>
      <c r="B110" s="36"/>
      <c r="C110" s="55"/>
      <c r="D110" s="55"/>
      <c r="E110" s="39"/>
      <c r="F110" s="55"/>
      <c r="G110" s="55"/>
    </row>
    <row r="111" spans="1:7" ht="13.5" thickBot="1" x14ac:dyDescent="0.25">
      <c r="A111" s="38">
        <v>13</v>
      </c>
      <c r="B111" s="36"/>
      <c r="C111" s="55"/>
      <c r="D111" s="55"/>
      <c r="E111" s="55"/>
      <c r="F111" s="55"/>
      <c r="G111" s="55"/>
    </row>
    <row r="112" spans="1:7" ht="13.5" thickBot="1" x14ac:dyDescent="0.25">
      <c r="A112" s="38">
        <v>14</v>
      </c>
      <c r="B112" s="36"/>
      <c r="C112" s="55"/>
      <c r="D112" s="55"/>
      <c r="E112" s="55"/>
      <c r="F112" s="55"/>
      <c r="G112" s="55"/>
    </row>
    <row r="113" spans="1:8" ht="13.5" thickBot="1" x14ac:dyDescent="0.25">
      <c r="A113" s="38">
        <v>15</v>
      </c>
      <c r="B113" s="36"/>
      <c r="C113" s="55"/>
      <c r="D113" s="55"/>
      <c r="E113" s="55"/>
      <c r="F113" s="55"/>
      <c r="G113" s="55"/>
    </row>
    <row r="114" spans="1:8" ht="13.5" thickBot="1" x14ac:dyDescent="0.25">
      <c r="A114" s="38">
        <v>16</v>
      </c>
      <c r="B114" s="36"/>
      <c r="C114" s="39"/>
      <c r="D114" s="39"/>
      <c r="E114" s="55"/>
      <c r="F114" s="55"/>
      <c r="G114" s="55"/>
    </row>
    <row r="115" spans="1:8" ht="13.5" thickBot="1" x14ac:dyDescent="0.25">
      <c r="A115" s="38">
        <v>17</v>
      </c>
      <c r="B115" s="36"/>
      <c r="C115" s="39"/>
      <c r="D115" s="55"/>
      <c r="E115" s="55"/>
      <c r="F115" s="55"/>
      <c r="G115" s="55"/>
    </row>
    <row r="116" spans="1:8" ht="13.5" thickBot="1" x14ac:dyDescent="0.25">
      <c r="A116" s="38">
        <v>18</v>
      </c>
      <c r="B116" s="36"/>
      <c r="C116" s="55"/>
      <c r="D116" s="55"/>
      <c r="E116" s="55"/>
      <c r="F116" s="55"/>
      <c r="G116" s="55"/>
    </row>
    <row r="117" spans="1:8" ht="13.5" thickBot="1" x14ac:dyDescent="0.25">
      <c r="A117" s="38">
        <v>19</v>
      </c>
      <c r="B117" s="36"/>
      <c r="C117" s="55"/>
      <c r="D117" s="55"/>
      <c r="E117" s="55"/>
      <c r="F117" s="55"/>
      <c r="G117" s="55"/>
    </row>
    <row r="118" spans="1:8" ht="13.5" thickBot="1" x14ac:dyDescent="0.25">
      <c r="A118" s="38">
        <v>20</v>
      </c>
      <c r="B118" s="36"/>
      <c r="C118" s="39"/>
      <c r="D118" s="55"/>
      <c r="E118" s="55"/>
      <c r="F118" s="55"/>
      <c r="G118" s="55"/>
    </row>
    <row r="119" spans="1:8" ht="13.5" thickBot="1" x14ac:dyDescent="0.25">
      <c r="A119" s="38">
        <v>21</v>
      </c>
      <c r="B119" s="36"/>
      <c r="C119" s="55"/>
      <c r="D119" s="55"/>
      <c r="E119" s="55"/>
      <c r="F119" s="55"/>
      <c r="G119" s="55"/>
    </row>
    <row r="120" spans="1:8" ht="13.5" thickBot="1" x14ac:dyDescent="0.25">
      <c r="A120" s="38">
        <v>22</v>
      </c>
      <c r="B120" s="36"/>
      <c r="C120" s="55"/>
      <c r="D120" s="55"/>
      <c r="E120" s="55"/>
      <c r="F120" s="55"/>
      <c r="G120" s="55"/>
    </row>
    <row r="121" spans="1:8" ht="13.5" thickBot="1" x14ac:dyDescent="0.25">
      <c r="A121" s="38">
        <v>23</v>
      </c>
      <c r="B121" s="36"/>
      <c r="C121" s="39"/>
      <c r="D121" s="55"/>
      <c r="E121" s="55"/>
      <c r="F121" s="55"/>
      <c r="G121" s="55"/>
    </row>
    <row r="122" spans="1:8" ht="13.5" thickBot="1" x14ac:dyDescent="0.25">
      <c r="A122" s="38">
        <v>24</v>
      </c>
      <c r="B122" s="36"/>
      <c r="C122" s="55"/>
      <c r="D122" s="55"/>
      <c r="E122" s="55"/>
      <c r="F122" s="55"/>
      <c r="G122" s="55"/>
    </row>
    <row r="123" spans="1:8" ht="13.5" thickBot="1" x14ac:dyDescent="0.25">
      <c r="A123" s="38">
        <v>25</v>
      </c>
      <c r="B123" s="36"/>
      <c r="C123" s="55"/>
      <c r="D123" s="39"/>
      <c r="E123" s="39"/>
      <c r="F123" s="55"/>
      <c r="G123" s="55"/>
    </row>
    <row r="124" spans="1:8" ht="13.5" thickBot="1" x14ac:dyDescent="0.25">
      <c r="A124" s="38">
        <v>26</v>
      </c>
      <c r="B124" s="36"/>
      <c r="C124" s="55"/>
      <c r="D124" s="55"/>
      <c r="E124" s="55"/>
      <c r="F124" s="55"/>
      <c r="G124" s="55"/>
    </row>
    <row r="125" spans="1:8" ht="13.5" thickBot="1" x14ac:dyDescent="0.25">
      <c r="A125" s="38">
        <v>27</v>
      </c>
      <c r="B125" s="36"/>
      <c r="C125" s="39"/>
      <c r="D125" s="55"/>
      <c r="E125" s="55"/>
      <c r="F125" s="55"/>
      <c r="G125" s="55"/>
    </row>
    <row r="127" spans="1:8" x14ac:dyDescent="0.2">
      <c r="F127" s="16">
        <f>SUM(F99:F126)</f>
        <v>0</v>
      </c>
      <c r="G127" s="16">
        <f>COUNT(C99:E125)</f>
        <v>0</v>
      </c>
      <c r="H127" s="4" t="e">
        <f>SUM(F127/G127)</f>
        <v>#DIV/0!</v>
      </c>
    </row>
    <row r="129" spans="1:8" ht="13.5" thickBot="1" x14ac:dyDescent="0.25">
      <c r="A129" s="122">
        <v>45355</v>
      </c>
      <c r="B129" s="123"/>
      <c r="C129" s="123"/>
      <c r="D129" s="123"/>
      <c r="E129" s="123"/>
      <c r="F129" s="123"/>
      <c r="G129" s="123"/>
      <c r="H129" s="123"/>
    </row>
    <row r="130" spans="1:8" ht="13.5" thickBot="1" x14ac:dyDescent="0.25">
      <c r="A130" s="42" t="s">
        <v>3</v>
      </c>
      <c r="B130" s="43" t="s">
        <v>4</v>
      </c>
      <c r="C130" s="42" t="s">
        <v>27</v>
      </c>
      <c r="D130" s="42" t="s">
        <v>28</v>
      </c>
      <c r="E130" s="42" t="s">
        <v>29</v>
      </c>
      <c r="F130" s="42" t="s">
        <v>30</v>
      </c>
      <c r="G130" s="42" t="s">
        <v>5</v>
      </c>
      <c r="H130" s="37"/>
    </row>
    <row r="131" spans="1:8" ht="13.5" thickBot="1" x14ac:dyDescent="0.25">
      <c r="A131" s="38">
        <v>1</v>
      </c>
      <c r="B131" s="36"/>
      <c r="C131" s="55"/>
      <c r="D131" s="55"/>
      <c r="E131" s="55"/>
      <c r="F131" s="55"/>
      <c r="G131" s="55"/>
    </row>
    <row r="132" spans="1:8" ht="13.5" thickBot="1" x14ac:dyDescent="0.25">
      <c r="A132" s="38">
        <v>2</v>
      </c>
      <c r="B132" s="36"/>
      <c r="C132" s="55"/>
      <c r="D132" s="55"/>
      <c r="E132" s="55"/>
      <c r="F132" s="55"/>
      <c r="G132" s="55"/>
    </row>
    <row r="133" spans="1:8" ht="13.5" thickBot="1" x14ac:dyDescent="0.25">
      <c r="A133" s="38">
        <v>3</v>
      </c>
      <c r="B133" s="36"/>
      <c r="C133" s="55"/>
      <c r="D133" s="39"/>
      <c r="E133" s="55"/>
      <c r="F133" s="55"/>
      <c r="G133" s="55"/>
    </row>
    <row r="134" spans="1:8" ht="13.5" thickBot="1" x14ac:dyDescent="0.25">
      <c r="A134" s="38">
        <v>4</v>
      </c>
      <c r="B134" s="36"/>
      <c r="C134" s="39"/>
      <c r="D134" s="39"/>
      <c r="E134" s="55"/>
      <c r="F134" s="55"/>
      <c r="G134" s="55"/>
    </row>
    <row r="135" spans="1:8" ht="13.5" thickBot="1" x14ac:dyDescent="0.25">
      <c r="A135" s="38">
        <v>5</v>
      </c>
      <c r="B135" s="36"/>
      <c r="C135" s="55"/>
      <c r="D135" s="55"/>
      <c r="E135" s="55"/>
      <c r="F135" s="55"/>
      <c r="G135" s="55"/>
    </row>
    <row r="136" spans="1:8" ht="13.5" thickBot="1" x14ac:dyDescent="0.25">
      <c r="A136" s="38">
        <v>6</v>
      </c>
      <c r="B136" s="36"/>
      <c r="C136" s="55"/>
      <c r="D136" s="39"/>
      <c r="E136" s="55"/>
      <c r="F136" s="55"/>
      <c r="G136" s="55"/>
    </row>
    <row r="137" spans="1:8" ht="13.5" thickBot="1" x14ac:dyDescent="0.25">
      <c r="A137" s="38">
        <v>7</v>
      </c>
      <c r="B137" s="36"/>
      <c r="C137" s="55"/>
      <c r="D137" s="55"/>
      <c r="E137" s="39"/>
      <c r="F137" s="55"/>
      <c r="G137" s="55"/>
    </row>
    <row r="138" spans="1:8" ht="13.5" thickBot="1" x14ac:dyDescent="0.25">
      <c r="A138" s="38">
        <v>8</v>
      </c>
      <c r="B138" s="36"/>
      <c r="C138" s="55"/>
      <c r="D138" s="55"/>
      <c r="E138" s="55"/>
      <c r="F138" s="55"/>
      <c r="G138" s="55"/>
    </row>
    <row r="139" spans="1:8" ht="13.5" thickBot="1" x14ac:dyDescent="0.25">
      <c r="A139" s="38">
        <v>9</v>
      </c>
      <c r="B139" s="36"/>
      <c r="C139" s="55"/>
      <c r="D139" s="55"/>
      <c r="E139" s="55"/>
      <c r="F139" s="55"/>
      <c r="G139" s="55"/>
    </row>
    <row r="140" spans="1:8" ht="13.5" thickBot="1" x14ac:dyDescent="0.25">
      <c r="A140" s="38">
        <v>10</v>
      </c>
      <c r="B140" s="36"/>
      <c r="C140" s="55"/>
      <c r="D140" s="55"/>
      <c r="E140" s="55"/>
      <c r="F140" s="55"/>
      <c r="G140" s="55"/>
    </row>
    <row r="141" spans="1:8" ht="13.5" thickBot="1" x14ac:dyDescent="0.25">
      <c r="A141" s="38">
        <v>11</v>
      </c>
      <c r="B141" s="36"/>
      <c r="C141" s="39"/>
      <c r="D141" s="55"/>
      <c r="E141" s="55"/>
      <c r="F141" s="55"/>
      <c r="G141" s="55"/>
    </row>
    <row r="142" spans="1:8" ht="13.5" thickBot="1" x14ac:dyDescent="0.25">
      <c r="A142" s="38">
        <v>12</v>
      </c>
      <c r="B142" s="36"/>
      <c r="C142" s="55"/>
      <c r="D142" s="55"/>
      <c r="E142" s="39"/>
      <c r="F142" s="55"/>
      <c r="G142" s="55"/>
    </row>
    <row r="143" spans="1:8" ht="13.5" thickBot="1" x14ac:dyDescent="0.25">
      <c r="A143" s="38">
        <v>13</v>
      </c>
      <c r="B143" s="36"/>
      <c r="C143" s="55"/>
      <c r="D143" s="55"/>
      <c r="E143" s="55"/>
      <c r="F143" s="55"/>
      <c r="G143" s="55"/>
    </row>
    <row r="144" spans="1:8" ht="13.5" thickBot="1" x14ac:dyDescent="0.25">
      <c r="A144" s="38">
        <v>14</v>
      </c>
      <c r="B144" s="36"/>
      <c r="C144" s="55"/>
      <c r="D144" s="55"/>
      <c r="E144" s="55"/>
      <c r="F144" s="55"/>
      <c r="G144" s="55"/>
    </row>
    <row r="145" spans="1:8" ht="13.5" thickBot="1" x14ac:dyDescent="0.25">
      <c r="A145" s="38">
        <v>15</v>
      </c>
      <c r="B145" s="36"/>
      <c r="C145" s="55"/>
      <c r="D145" s="55"/>
      <c r="E145" s="55"/>
      <c r="F145" s="55"/>
      <c r="G145" s="55"/>
    </row>
    <row r="146" spans="1:8" ht="13.5" thickBot="1" x14ac:dyDescent="0.25">
      <c r="A146" s="38">
        <v>16</v>
      </c>
      <c r="B146" s="36"/>
      <c r="C146" s="39"/>
      <c r="D146" s="39"/>
      <c r="E146" s="55"/>
      <c r="F146" s="55"/>
      <c r="G146" s="55"/>
    </row>
    <row r="147" spans="1:8" ht="13.5" thickBot="1" x14ac:dyDescent="0.25">
      <c r="A147" s="38">
        <v>17</v>
      </c>
      <c r="B147" s="36"/>
      <c r="C147" s="39"/>
      <c r="D147" s="55"/>
      <c r="E147" s="55"/>
      <c r="F147" s="55"/>
      <c r="G147" s="55"/>
    </row>
    <row r="148" spans="1:8" ht="13.5" thickBot="1" x14ac:dyDescent="0.25">
      <c r="A148" s="38">
        <v>18</v>
      </c>
      <c r="B148" s="36"/>
      <c r="C148" s="55"/>
      <c r="D148" s="55"/>
      <c r="E148" s="55"/>
      <c r="F148" s="55"/>
      <c r="G148" s="55"/>
    </row>
    <row r="149" spans="1:8" ht="13.5" thickBot="1" x14ac:dyDescent="0.25">
      <c r="A149" s="38">
        <v>19</v>
      </c>
      <c r="B149" s="36"/>
      <c r="C149" s="55"/>
      <c r="D149" s="55"/>
      <c r="E149" s="55"/>
      <c r="F149" s="55"/>
      <c r="G149" s="55"/>
    </row>
    <row r="150" spans="1:8" ht="13.5" thickBot="1" x14ac:dyDescent="0.25">
      <c r="A150" s="38">
        <v>20</v>
      </c>
      <c r="B150" s="36"/>
      <c r="C150" s="39"/>
      <c r="D150" s="55"/>
      <c r="E150" s="55"/>
      <c r="F150" s="55"/>
      <c r="G150" s="55"/>
    </row>
    <row r="151" spans="1:8" ht="13.5" thickBot="1" x14ac:dyDescent="0.25">
      <c r="A151" s="38">
        <v>21</v>
      </c>
      <c r="B151" s="36"/>
      <c r="C151" s="55"/>
      <c r="D151" s="55"/>
      <c r="E151" s="55"/>
      <c r="F151" s="55"/>
      <c r="G151" s="55"/>
    </row>
    <row r="152" spans="1:8" ht="13.5" thickBot="1" x14ac:dyDescent="0.25">
      <c r="A152" s="38">
        <v>22</v>
      </c>
      <c r="B152" s="36"/>
      <c r="C152" s="55"/>
      <c r="D152" s="55"/>
      <c r="E152" s="55"/>
      <c r="F152" s="55"/>
      <c r="G152" s="55"/>
    </row>
    <row r="153" spans="1:8" ht="13.5" thickBot="1" x14ac:dyDescent="0.25">
      <c r="A153" s="38">
        <v>23</v>
      </c>
      <c r="B153" s="36"/>
      <c r="C153" s="39"/>
      <c r="D153" s="55"/>
      <c r="E153" s="55"/>
      <c r="F153" s="55"/>
      <c r="G153" s="55"/>
    </row>
    <row r="154" spans="1:8" ht="13.5" thickBot="1" x14ac:dyDescent="0.25">
      <c r="A154" s="38">
        <v>24</v>
      </c>
      <c r="B154" s="36"/>
      <c r="C154" s="55"/>
      <c r="D154" s="55"/>
      <c r="E154" s="55"/>
      <c r="F154" s="55"/>
      <c r="G154" s="55"/>
    </row>
    <row r="155" spans="1:8" ht="13.5" thickBot="1" x14ac:dyDescent="0.25">
      <c r="A155" s="38">
        <v>25</v>
      </c>
      <c r="B155" s="36"/>
      <c r="C155" s="55"/>
      <c r="D155" s="39"/>
      <c r="E155" s="39"/>
      <c r="F155" s="55"/>
      <c r="G155" s="55"/>
    </row>
    <row r="156" spans="1:8" ht="13.5" thickBot="1" x14ac:dyDescent="0.25">
      <c r="A156" s="38">
        <v>26</v>
      </c>
      <c r="B156" s="36"/>
      <c r="C156" s="55"/>
      <c r="D156" s="55"/>
      <c r="E156" s="55"/>
      <c r="F156" s="55"/>
      <c r="G156" s="55"/>
    </row>
    <row r="157" spans="1:8" ht="13.5" thickBot="1" x14ac:dyDescent="0.25">
      <c r="A157" s="38">
        <v>27</v>
      </c>
      <c r="B157" s="36"/>
      <c r="C157" s="39"/>
      <c r="D157" s="55"/>
      <c r="E157" s="55"/>
      <c r="F157" s="55"/>
      <c r="G157" s="55"/>
    </row>
    <row r="159" spans="1:8" x14ac:dyDescent="0.2">
      <c r="F159" s="16">
        <f>SUM(F131:F158)</f>
        <v>0</v>
      </c>
      <c r="G159" s="16">
        <f>COUNT(C131:E157)</f>
        <v>0</v>
      </c>
      <c r="H159" s="4" t="e">
        <f>SUM(F159/G159)</f>
        <v>#DIV/0!</v>
      </c>
    </row>
    <row r="161" spans="1:7" ht="13.5" thickBot="1" x14ac:dyDescent="0.25">
      <c r="A161" s="130">
        <v>45362</v>
      </c>
      <c r="B161" s="131"/>
      <c r="C161" s="131"/>
      <c r="D161" s="131"/>
      <c r="E161" s="131"/>
      <c r="F161" s="131"/>
      <c r="G161" s="131"/>
    </row>
    <row r="162" spans="1:7" ht="13.5" thickBot="1" x14ac:dyDescent="0.25">
      <c r="A162" s="42" t="s">
        <v>3</v>
      </c>
      <c r="B162" s="43" t="s">
        <v>4</v>
      </c>
      <c r="C162" s="42" t="s">
        <v>27</v>
      </c>
      <c r="D162" s="42" t="s">
        <v>28</v>
      </c>
      <c r="E162" s="42" t="s">
        <v>29</v>
      </c>
      <c r="F162" s="42" t="s">
        <v>30</v>
      </c>
      <c r="G162" s="42" t="s">
        <v>5</v>
      </c>
    </row>
    <row r="163" spans="1:7" ht="13.5" thickBot="1" x14ac:dyDescent="0.25">
      <c r="A163" s="38">
        <v>1</v>
      </c>
      <c r="B163" s="36"/>
      <c r="C163" s="55"/>
      <c r="D163" s="55"/>
      <c r="E163" s="55"/>
      <c r="F163" s="55"/>
      <c r="G163" s="55"/>
    </row>
    <row r="164" spans="1:7" ht="13.5" thickBot="1" x14ac:dyDescent="0.25">
      <c r="A164" s="38">
        <v>2</v>
      </c>
      <c r="B164" s="36"/>
      <c r="C164" s="55"/>
      <c r="D164" s="55"/>
      <c r="E164" s="55"/>
      <c r="F164" s="55"/>
      <c r="G164" s="55"/>
    </row>
    <row r="165" spans="1:7" ht="13.5" thickBot="1" x14ac:dyDescent="0.25">
      <c r="A165" s="38">
        <v>3</v>
      </c>
      <c r="B165" s="36"/>
      <c r="C165" s="55"/>
      <c r="D165" s="39"/>
      <c r="E165" s="55"/>
      <c r="F165" s="55"/>
      <c r="G165" s="55"/>
    </row>
    <row r="166" spans="1:7" ht="13.5" thickBot="1" x14ac:dyDescent="0.25">
      <c r="A166" s="38">
        <v>4</v>
      </c>
      <c r="B166" s="36"/>
      <c r="C166" s="39"/>
      <c r="D166" s="39"/>
      <c r="E166" s="55"/>
      <c r="F166" s="55"/>
      <c r="G166" s="55"/>
    </row>
    <row r="167" spans="1:7" ht="13.5" thickBot="1" x14ac:dyDescent="0.25">
      <c r="A167" s="38">
        <v>5</v>
      </c>
      <c r="B167" s="36"/>
      <c r="C167" s="55"/>
      <c r="D167" s="55"/>
      <c r="E167" s="55"/>
      <c r="F167" s="55"/>
      <c r="G167" s="55"/>
    </row>
    <row r="168" spans="1:7" ht="13.5" thickBot="1" x14ac:dyDescent="0.25">
      <c r="A168" s="38">
        <v>6</v>
      </c>
      <c r="B168" s="36"/>
      <c r="C168" s="55"/>
      <c r="D168" s="39"/>
      <c r="E168" s="55"/>
      <c r="F168" s="55"/>
      <c r="G168" s="55"/>
    </row>
    <row r="169" spans="1:7" ht="13.5" thickBot="1" x14ac:dyDescent="0.25">
      <c r="A169" s="38">
        <v>7</v>
      </c>
      <c r="B169" s="36"/>
      <c r="C169" s="55"/>
      <c r="D169" s="55"/>
      <c r="E169" s="39"/>
      <c r="F169" s="55"/>
      <c r="G169" s="55"/>
    </row>
    <row r="170" spans="1:7" ht="13.5" thickBot="1" x14ac:dyDescent="0.25">
      <c r="A170" s="38">
        <v>8</v>
      </c>
      <c r="B170" s="36"/>
      <c r="C170" s="55"/>
      <c r="D170" s="55"/>
      <c r="E170" s="55"/>
      <c r="F170" s="55"/>
      <c r="G170" s="55"/>
    </row>
    <row r="171" spans="1:7" ht="13.5" thickBot="1" x14ac:dyDescent="0.25">
      <c r="A171" s="38">
        <v>9</v>
      </c>
      <c r="B171" s="36"/>
      <c r="C171" s="55"/>
      <c r="D171" s="55"/>
      <c r="E171" s="55"/>
      <c r="F171" s="55"/>
      <c r="G171" s="55"/>
    </row>
    <row r="172" spans="1:7" ht="13.5" thickBot="1" x14ac:dyDescent="0.25">
      <c r="A172" s="38">
        <v>10</v>
      </c>
      <c r="B172" s="36"/>
      <c r="C172" s="55"/>
      <c r="D172" s="55"/>
      <c r="E172" s="55"/>
      <c r="F172" s="55"/>
      <c r="G172" s="55"/>
    </row>
    <row r="173" spans="1:7" ht="13.5" thickBot="1" x14ac:dyDescent="0.25">
      <c r="A173" s="38">
        <v>11</v>
      </c>
      <c r="B173" s="36"/>
      <c r="C173" s="39"/>
      <c r="D173" s="55"/>
      <c r="E173" s="55"/>
      <c r="F173" s="55"/>
      <c r="G173" s="55"/>
    </row>
    <row r="174" spans="1:7" ht="13.5" thickBot="1" x14ac:dyDescent="0.25">
      <c r="A174" s="38">
        <v>12</v>
      </c>
      <c r="B174" s="36"/>
      <c r="C174" s="55"/>
      <c r="D174" s="55"/>
      <c r="E174" s="39"/>
      <c r="F174" s="55"/>
      <c r="G174" s="55"/>
    </row>
    <row r="175" spans="1:7" ht="13.5" thickBot="1" x14ac:dyDescent="0.25">
      <c r="A175" s="38">
        <v>13</v>
      </c>
      <c r="B175" s="36"/>
      <c r="C175" s="55"/>
      <c r="D175" s="55"/>
      <c r="E175" s="55"/>
      <c r="F175" s="55"/>
      <c r="G175" s="55"/>
    </row>
    <row r="176" spans="1:7" ht="13.5" thickBot="1" x14ac:dyDescent="0.25">
      <c r="A176" s="38">
        <v>14</v>
      </c>
      <c r="B176" s="36"/>
      <c r="C176" s="55"/>
      <c r="D176" s="55"/>
      <c r="E176" s="55"/>
      <c r="F176" s="55"/>
      <c r="G176" s="55"/>
    </row>
    <row r="177" spans="1:8" ht="13.5" thickBot="1" x14ac:dyDescent="0.25">
      <c r="A177" s="38">
        <v>15</v>
      </c>
      <c r="B177" s="36"/>
      <c r="C177" s="55"/>
      <c r="D177" s="55"/>
      <c r="E177" s="55"/>
      <c r="F177" s="55"/>
      <c r="G177" s="55"/>
    </row>
    <row r="178" spans="1:8" ht="13.5" thickBot="1" x14ac:dyDescent="0.25">
      <c r="A178" s="38">
        <v>16</v>
      </c>
      <c r="B178" s="36"/>
      <c r="C178" s="39"/>
      <c r="D178" s="39"/>
      <c r="E178" s="55"/>
      <c r="F178" s="55"/>
      <c r="G178" s="55"/>
    </row>
    <row r="179" spans="1:8" ht="13.5" thickBot="1" x14ac:dyDescent="0.25">
      <c r="A179" s="38">
        <v>17</v>
      </c>
      <c r="B179" s="36"/>
      <c r="C179" s="39"/>
      <c r="D179" s="55"/>
      <c r="E179" s="55"/>
      <c r="F179" s="55"/>
      <c r="G179" s="55"/>
    </row>
    <row r="180" spans="1:8" ht="13.5" thickBot="1" x14ac:dyDescent="0.25">
      <c r="A180" s="38">
        <v>18</v>
      </c>
      <c r="B180" s="36"/>
      <c r="C180" s="55"/>
      <c r="D180" s="55"/>
      <c r="E180" s="55"/>
      <c r="F180" s="55"/>
      <c r="G180" s="55"/>
    </row>
    <row r="181" spans="1:8" ht="13.5" thickBot="1" x14ac:dyDescent="0.25">
      <c r="A181" s="38">
        <v>19</v>
      </c>
      <c r="B181" s="36"/>
      <c r="C181" s="55"/>
      <c r="D181" s="55"/>
      <c r="E181" s="55"/>
      <c r="F181" s="55"/>
      <c r="G181" s="55"/>
    </row>
    <row r="182" spans="1:8" ht="13.5" thickBot="1" x14ac:dyDescent="0.25">
      <c r="A182" s="38">
        <v>20</v>
      </c>
      <c r="B182" s="36"/>
      <c r="C182" s="39"/>
      <c r="D182" s="55"/>
      <c r="E182" s="55"/>
      <c r="F182" s="55"/>
      <c r="G182" s="55"/>
    </row>
    <row r="183" spans="1:8" ht="13.5" thickBot="1" x14ac:dyDescent="0.25">
      <c r="A183" s="38">
        <v>21</v>
      </c>
      <c r="B183" s="36"/>
      <c r="C183" s="55"/>
      <c r="D183" s="55"/>
      <c r="E183" s="55"/>
      <c r="F183" s="55"/>
      <c r="G183" s="55"/>
    </row>
    <row r="184" spans="1:8" ht="13.5" thickBot="1" x14ac:dyDescent="0.25">
      <c r="A184" s="38">
        <v>22</v>
      </c>
      <c r="B184" s="36"/>
      <c r="C184" s="55"/>
      <c r="D184" s="55"/>
      <c r="E184" s="55"/>
      <c r="F184" s="55"/>
      <c r="G184" s="55"/>
    </row>
    <row r="185" spans="1:8" ht="13.5" thickBot="1" x14ac:dyDescent="0.25">
      <c r="A185" s="38">
        <v>23</v>
      </c>
      <c r="B185" s="36"/>
      <c r="C185" s="39"/>
      <c r="D185" s="55"/>
      <c r="E185" s="55"/>
      <c r="F185" s="55"/>
      <c r="G185" s="55"/>
    </row>
    <row r="186" spans="1:8" ht="13.5" thickBot="1" x14ac:dyDescent="0.25">
      <c r="A186" s="38">
        <v>24</v>
      </c>
      <c r="B186" s="36"/>
      <c r="C186" s="55"/>
      <c r="D186" s="55"/>
      <c r="E186" s="55"/>
      <c r="F186" s="55"/>
      <c r="G186" s="55"/>
    </row>
    <row r="187" spans="1:8" ht="13.5" thickBot="1" x14ac:dyDescent="0.25">
      <c r="A187" s="38">
        <v>25</v>
      </c>
      <c r="B187" s="36"/>
      <c r="C187" s="55"/>
      <c r="D187" s="39"/>
      <c r="E187" s="39"/>
      <c r="F187" s="55"/>
      <c r="G187" s="55"/>
    </row>
    <row r="188" spans="1:8" ht="13.5" thickBot="1" x14ac:dyDescent="0.25">
      <c r="A188" s="38">
        <v>26</v>
      </c>
      <c r="B188" s="36"/>
      <c r="C188" s="55"/>
      <c r="D188" s="55"/>
      <c r="E188" s="55"/>
      <c r="F188" s="55"/>
      <c r="G188" s="55"/>
    </row>
    <row r="189" spans="1:8" ht="13.5" thickBot="1" x14ac:dyDescent="0.25">
      <c r="A189" s="38">
        <v>27</v>
      </c>
      <c r="B189" s="36"/>
      <c r="C189" s="39"/>
      <c r="D189" s="55"/>
      <c r="E189" s="55"/>
      <c r="F189" s="55"/>
      <c r="G189" s="55"/>
    </row>
    <row r="191" spans="1:8" x14ac:dyDescent="0.2">
      <c r="F191" s="16">
        <f>SUM(F163:F190)</f>
        <v>0</v>
      </c>
      <c r="G191" s="16">
        <f>COUNT(C163:E189)</f>
        <v>0</v>
      </c>
      <c r="H191" s="4" t="e">
        <f>SUM(F191/G191)</f>
        <v>#DIV/0!</v>
      </c>
    </row>
    <row r="193" spans="1:7" ht="13.5" thickBot="1" x14ac:dyDescent="0.25">
      <c r="A193" s="130">
        <v>45369</v>
      </c>
      <c r="B193" s="131"/>
      <c r="C193" s="131"/>
      <c r="D193" s="131"/>
      <c r="E193" s="131"/>
      <c r="F193" s="131"/>
      <c r="G193" s="131"/>
    </row>
    <row r="194" spans="1:7" ht="13.5" thickBot="1" x14ac:dyDescent="0.25">
      <c r="A194" s="42" t="s">
        <v>3</v>
      </c>
      <c r="B194" s="43" t="s">
        <v>4</v>
      </c>
      <c r="C194" s="42" t="s">
        <v>27</v>
      </c>
      <c r="D194" s="42" t="s">
        <v>28</v>
      </c>
      <c r="E194" s="42" t="s">
        <v>29</v>
      </c>
      <c r="F194" s="42" t="s">
        <v>30</v>
      </c>
      <c r="G194" s="42" t="s">
        <v>5</v>
      </c>
    </row>
    <row r="195" spans="1:7" ht="13.5" thickBot="1" x14ac:dyDescent="0.25">
      <c r="A195" s="38">
        <v>1</v>
      </c>
      <c r="B195" s="36"/>
      <c r="C195" s="55"/>
      <c r="D195" s="55"/>
      <c r="E195" s="55"/>
      <c r="F195" s="55"/>
      <c r="G195" s="55"/>
    </row>
    <row r="196" spans="1:7" ht="13.5" thickBot="1" x14ac:dyDescent="0.25">
      <c r="A196" s="38">
        <v>2</v>
      </c>
      <c r="B196" s="36"/>
      <c r="C196" s="55"/>
      <c r="D196" s="55"/>
      <c r="E196" s="55"/>
      <c r="F196" s="55"/>
      <c r="G196" s="55"/>
    </row>
    <row r="197" spans="1:7" ht="13.5" thickBot="1" x14ac:dyDescent="0.25">
      <c r="A197" s="38">
        <v>3</v>
      </c>
      <c r="B197" s="36"/>
      <c r="C197" s="55"/>
      <c r="D197" s="39"/>
      <c r="E197" s="55"/>
      <c r="F197" s="55"/>
      <c r="G197" s="55"/>
    </row>
    <row r="198" spans="1:7" ht="13.5" thickBot="1" x14ac:dyDescent="0.25">
      <c r="A198" s="38">
        <v>4</v>
      </c>
      <c r="B198" s="36"/>
      <c r="C198" s="39"/>
      <c r="D198" s="39"/>
      <c r="E198" s="55"/>
      <c r="F198" s="55"/>
      <c r="G198" s="55"/>
    </row>
    <row r="199" spans="1:7" ht="13.5" thickBot="1" x14ac:dyDescent="0.25">
      <c r="A199" s="38">
        <v>5</v>
      </c>
      <c r="B199" s="36"/>
      <c r="C199" s="55"/>
      <c r="D199" s="55"/>
      <c r="E199" s="55"/>
      <c r="F199" s="55"/>
      <c r="G199" s="55"/>
    </row>
    <row r="200" spans="1:7" ht="13.5" thickBot="1" x14ac:dyDescent="0.25">
      <c r="A200" s="38">
        <v>6</v>
      </c>
      <c r="B200" s="36"/>
      <c r="C200" s="55"/>
      <c r="D200" s="39"/>
      <c r="E200" s="55"/>
      <c r="F200" s="55"/>
      <c r="G200" s="55"/>
    </row>
    <row r="201" spans="1:7" ht="13.5" thickBot="1" x14ac:dyDescent="0.25">
      <c r="A201" s="38">
        <v>7</v>
      </c>
      <c r="B201" s="36"/>
      <c r="C201" s="55"/>
      <c r="D201" s="55"/>
      <c r="E201" s="39"/>
      <c r="F201" s="55"/>
      <c r="G201" s="55"/>
    </row>
    <row r="202" spans="1:7" ht="13.5" thickBot="1" x14ac:dyDescent="0.25">
      <c r="A202" s="38">
        <v>8</v>
      </c>
      <c r="B202" s="36"/>
      <c r="C202" s="55"/>
      <c r="D202" s="55"/>
      <c r="E202" s="55"/>
      <c r="F202" s="55"/>
      <c r="G202" s="55"/>
    </row>
    <row r="203" spans="1:7" ht="13.5" thickBot="1" x14ac:dyDescent="0.25">
      <c r="A203" s="38">
        <v>9</v>
      </c>
      <c r="B203" s="36"/>
      <c r="C203" s="55"/>
      <c r="D203" s="55"/>
      <c r="E203" s="55"/>
      <c r="F203" s="55"/>
      <c r="G203" s="55"/>
    </row>
    <row r="204" spans="1:7" ht="13.5" thickBot="1" x14ac:dyDescent="0.25">
      <c r="A204" s="38">
        <v>10</v>
      </c>
      <c r="B204" s="36"/>
      <c r="C204" s="55"/>
      <c r="D204" s="55"/>
      <c r="E204" s="55"/>
      <c r="F204" s="55"/>
      <c r="G204" s="55"/>
    </row>
    <row r="205" spans="1:7" ht="13.5" thickBot="1" x14ac:dyDescent="0.25">
      <c r="A205" s="38">
        <v>11</v>
      </c>
      <c r="B205" s="36"/>
      <c r="C205" s="39"/>
      <c r="D205" s="55"/>
      <c r="E205" s="55"/>
      <c r="F205" s="55"/>
      <c r="G205" s="55"/>
    </row>
    <row r="206" spans="1:7" ht="13.5" thickBot="1" x14ac:dyDescent="0.25">
      <c r="A206" s="38">
        <v>12</v>
      </c>
      <c r="B206" s="36"/>
      <c r="C206" s="55"/>
      <c r="D206" s="55"/>
      <c r="E206" s="39"/>
      <c r="F206" s="55"/>
      <c r="G206" s="55"/>
    </row>
    <row r="207" spans="1:7" ht="13.5" thickBot="1" x14ac:dyDescent="0.25">
      <c r="A207" s="38">
        <v>13</v>
      </c>
      <c r="B207" s="36"/>
      <c r="C207" s="55"/>
      <c r="D207" s="55"/>
      <c r="E207" s="55"/>
      <c r="F207" s="55"/>
      <c r="G207" s="55"/>
    </row>
    <row r="208" spans="1:7" ht="13.5" thickBot="1" x14ac:dyDescent="0.25">
      <c r="A208" s="38">
        <v>14</v>
      </c>
      <c r="B208" s="36"/>
      <c r="C208" s="55"/>
      <c r="D208" s="55"/>
      <c r="E208" s="55"/>
      <c r="F208" s="55"/>
      <c r="G208" s="55"/>
    </row>
    <row r="209" spans="1:8" ht="13.5" thickBot="1" x14ac:dyDescent="0.25">
      <c r="A209" s="38">
        <v>15</v>
      </c>
      <c r="B209" s="36"/>
      <c r="C209" s="55"/>
      <c r="D209" s="55"/>
      <c r="E209" s="55"/>
      <c r="F209" s="55"/>
      <c r="G209" s="55"/>
    </row>
    <row r="210" spans="1:8" ht="13.5" thickBot="1" x14ac:dyDescent="0.25">
      <c r="A210" s="38">
        <v>16</v>
      </c>
      <c r="B210" s="36"/>
      <c r="C210" s="39"/>
      <c r="D210" s="39"/>
      <c r="E210" s="55"/>
      <c r="F210" s="55"/>
      <c r="G210" s="55"/>
    </row>
    <row r="211" spans="1:8" ht="13.5" thickBot="1" x14ac:dyDescent="0.25">
      <c r="A211" s="38">
        <v>17</v>
      </c>
      <c r="B211" s="36"/>
      <c r="C211" s="39"/>
      <c r="D211" s="55"/>
      <c r="E211" s="55"/>
      <c r="F211" s="55"/>
      <c r="G211" s="55"/>
    </row>
    <row r="212" spans="1:8" ht="13.5" thickBot="1" x14ac:dyDescent="0.25">
      <c r="A212" s="38">
        <v>18</v>
      </c>
      <c r="B212" s="36"/>
      <c r="C212" s="55"/>
      <c r="D212" s="55"/>
      <c r="E212" s="55"/>
      <c r="F212" s="55"/>
      <c r="G212" s="55"/>
    </row>
    <row r="213" spans="1:8" ht="13.5" thickBot="1" x14ac:dyDescent="0.25">
      <c r="A213" s="38">
        <v>19</v>
      </c>
      <c r="B213" s="36"/>
      <c r="C213" s="55"/>
      <c r="D213" s="55"/>
      <c r="E213" s="55"/>
      <c r="F213" s="55"/>
      <c r="G213" s="55"/>
    </row>
    <row r="214" spans="1:8" ht="13.5" thickBot="1" x14ac:dyDescent="0.25">
      <c r="A214" s="38">
        <v>20</v>
      </c>
      <c r="B214" s="36"/>
      <c r="C214" s="39"/>
      <c r="D214" s="55"/>
      <c r="E214" s="55"/>
      <c r="F214" s="55"/>
      <c r="G214" s="55"/>
    </row>
    <row r="215" spans="1:8" ht="13.5" thickBot="1" x14ac:dyDescent="0.25">
      <c r="A215" s="38">
        <v>21</v>
      </c>
      <c r="B215" s="36"/>
      <c r="C215" s="55"/>
      <c r="D215" s="55"/>
      <c r="E215" s="55"/>
      <c r="F215" s="55"/>
      <c r="G215" s="55"/>
    </row>
    <row r="216" spans="1:8" ht="13.5" thickBot="1" x14ac:dyDescent="0.25">
      <c r="A216" s="38">
        <v>22</v>
      </c>
      <c r="B216" s="36"/>
      <c r="C216" s="55"/>
      <c r="D216" s="55"/>
      <c r="E216" s="55"/>
      <c r="F216" s="55"/>
      <c r="G216" s="55"/>
    </row>
    <row r="217" spans="1:8" ht="13.5" thickBot="1" x14ac:dyDescent="0.25">
      <c r="A217" s="38">
        <v>23</v>
      </c>
      <c r="B217" s="36"/>
      <c r="C217" s="39"/>
      <c r="D217" s="55"/>
      <c r="E217" s="55"/>
      <c r="F217" s="55"/>
      <c r="G217" s="55"/>
    </row>
    <row r="218" spans="1:8" ht="13.5" thickBot="1" x14ac:dyDescent="0.25">
      <c r="A218" s="38">
        <v>24</v>
      </c>
      <c r="B218" s="36"/>
      <c r="C218" s="55"/>
      <c r="D218" s="55"/>
      <c r="E218" s="55"/>
      <c r="F218" s="55"/>
      <c r="G218" s="55"/>
    </row>
    <row r="219" spans="1:8" ht="13.5" thickBot="1" x14ac:dyDescent="0.25">
      <c r="A219" s="38">
        <v>25</v>
      </c>
      <c r="B219" s="36"/>
      <c r="C219" s="55"/>
      <c r="D219" s="39"/>
      <c r="E219" s="39"/>
      <c r="F219" s="55"/>
      <c r="G219" s="55"/>
    </row>
    <row r="220" spans="1:8" ht="13.5" thickBot="1" x14ac:dyDescent="0.25">
      <c r="A220" s="38">
        <v>26</v>
      </c>
      <c r="B220" s="36"/>
      <c r="C220" s="55"/>
      <c r="D220" s="55"/>
      <c r="E220" s="55"/>
      <c r="F220" s="55"/>
      <c r="G220" s="55"/>
    </row>
    <row r="221" spans="1:8" ht="13.5" thickBot="1" x14ac:dyDescent="0.25">
      <c r="A221" s="38">
        <v>27</v>
      </c>
      <c r="B221" s="36"/>
      <c r="C221" s="39"/>
      <c r="D221" s="55"/>
      <c r="E221" s="55"/>
      <c r="F221" s="55"/>
      <c r="G221" s="55"/>
    </row>
    <row r="223" spans="1:8" x14ac:dyDescent="0.2">
      <c r="F223" s="16">
        <f>SUM(F195:F222)</f>
        <v>0</v>
      </c>
      <c r="G223" s="16">
        <f>COUNT(C195:E221)</f>
        <v>0</v>
      </c>
      <c r="H223" s="4" t="e">
        <f>SUM(F223/G223)</f>
        <v>#DIV/0!</v>
      </c>
    </row>
  </sheetData>
  <sortState xmlns:xlrd2="http://schemas.microsoft.com/office/spreadsheetml/2017/richdata2" ref="B195:H221">
    <sortCondition ref="B195:B221"/>
  </sortState>
  <mergeCells count="7">
    <mergeCell ref="A193:G193"/>
    <mergeCell ref="A161:G161"/>
    <mergeCell ref="A1:G1"/>
    <mergeCell ref="A33:G33"/>
    <mergeCell ref="A65:G65"/>
    <mergeCell ref="A97:G97"/>
    <mergeCell ref="A129:H1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13E0-8F3E-4125-8D7A-E146F0220868}">
  <dimension ref="A1:I280"/>
  <sheetViews>
    <sheetView workbookViewId="0">
      <selection activeCell="B3" sqref="B3:G29"/>
    </sheetView>
  </sheetViews>
  <sheetFormatPr baseColWidth="10" defaultRowHeight="12.75" x14ac:dyDescent="0.2"/>
  <cols>
    <col min="1" max="1" width="4.7109375" style="37" bestFit="1" customWidth="1"/>
    <col min="2" max="2" width="23.28515625" customWidth="1"/>
    <col min="3" max="7" width="9.140625" style="3" customWidth="1"/>
  </cols>
  <sheetData>
    <row r="1" spans="1:9" ht="13.5" thickBot="1" x14ac:dyDescent="0.25">
      <c r="A1" s="130">
        <v>45376</v>
      </c>
      <c r="B1" s="131"/>
      <c r="C1" s="131"/>
      <c r="D1" s="131"/>
      <c r="E1" s="131"/>
      <c r="F1" s="131"/>
      <c r="G1" s="131"/>
      <c r="I1" s="3"/>
    </row>
    <row r="2" spans="1:9" ht="13.5" thickBot="1" x14ac:dyDescent="0.25">
      <c r="A2" s="42" t="s">
        <v>3</v>
      </c>
      <c r="B2" s="43" t="s">
        <v>4</v>
      </c>
      <c r="C2" s="42" t="s">
        <v>27</v>
      </c>
      <c r="D2" s="42" t="s">
        <v>28</v>
      </c>
      <c r="E2" s="42" t="s">
        <v>29</v>
      </c>
      <c r="F2" s="42" t="s">
        <v>30</v>
      </c>
      <c r="G2" s="42" t="s">
        <v>5</v>
      </c>
      <c r="I2" s="3"/>
    </row>
    <row r="3" spans="1:9" ht="13.5" thickBot="1" x14ac:dyDescent="0.25">
      <c r="A3" s="38">
        <v>1</v>
      </c>
      <c r="B3" s="36"/>
      <c r="C3" s="55"/>
      <c r="D3" s="55"/>
      <c r="E3" s="55"/>
      <c r="F3" s="55"/>
      <c r="G3" s="55"/>
      <c r="I3" s="3"/>
    </row>
    <row r="4" spans="1:9" ht="13.5" thickBot="1" x14ac:dyDescent="0.25">
      <c r="A4" s="38">
        <v>2</v>
      </c>
      <c r="B4" s="36"/>
      <c r="C4" s="55"/>
      <c r="D4" s="55"/>
      <c r="E4" s="55"/>
      <c r="F4" s="55"/>
      <c r="G4" s="55"/>
      <c r="I4" s="3"/>
    </row>
    <row r="5" spans="1:9" ht="13.5" thickBot="1" x14ac:dyDescent="0.25">
      <c r="A5" s="38">
        <v>3</v>
      </c>
      <c r="B5" s="36"/>
      <c r="C5" s="55"/>
      <c r="D5" s="39"/>
      <c r="E5" s="55"/>
      <c r="F5" s="55"/>
      <c r="G5" s="55"/>
      <c r="I5" s="3"/>
    </row>
    <row r="6" spans="1:9" ht="13.5" thickBot="1" x14ac:dyDescent="0.25">
      <c r="A6" s="38">
        <v>4</v>
      </c>
      <c r="B6" s="36"/>
      <c r="C6" s="39"/>
      <c r="D6" s="39"/>
      <c r="E6" s="55"/>
      <c r="F6" s="55"/>
      <c r="G6" s="55"/>
      <c r="I6" s="3"/>
    </row>
    <row r="7" spans="1:9" ht="13.5" thickBot="1" x14ac:dyDescent="0.25">
      <c r="A7" s="38">
        <v>5</v>
      </c>
      <c r="B7" s="36"/>
      <c r="C7" s="55"/>
      <c r="D7" s="55"/>
      <c r="E7" s="55"/>
      <c r="F7" s="55"/>
      <c r="G7" s="55"/>
      <c r="I7" s="3"/>
    </row>
    <row r="8" spans="1:9" ht="13.5" thickBot="1" x14ac:dyDescent="0.25">
      <c r="A8" s="38">
        <v>6</v>
      </c>
      <c r="B8" s="36"/>
      <c r="C8" s="55"/>
      <c r="D8" s="39"/>
      <c r="E8" s="55"/>
      <c r="F8" s="55"/>
      <c r="G8" s="55"/>
      <c r="I8" s="3"/>
    </row>
    <row r="9" spans="1:9" ht="13.5" thickBot="1" x14ac:dyDescent="0.25">
      <c r="A9" s="38">
        <v>7</v>
      </c>
      <c r="B9" s="36"/>
      <c r="C9" s="55"/>
      <c r="D9" s="55"/>
      <c r="E9" s="39"/>
      <c r="F9" s="55"/>
      <c r="G9" s="55"/>
      <c r="I9" s="3"/>
    </row>
    <row r="10" spans="1:9" ht="13.5" thickBot="1" x14ac:dyDescent="0.25">
      <c r="A10" s="38">
        <v>8</v>
      </c>
      <c r="B10" s="36"/>
      <c r="C10" s="55"/>
      <c r="D10" s="55"/>
      <c r="E10" s="55"/>
      <c r="F10" s="55"/>
      <c r="G10" s="55"/>
      <c r="I10" s="3"/>
    </row>
    <row r="11" spans="1:9" ht="13.5" thickBot="1" x14ac:dyDescent="0.25">
      <c r="A11" s="38">
        <v>9</v>
      </c>
      <c r="B11" s="36"/>
      <c r="C11" s="55"/>
      <c r="D11" s="55"/>
      <c r="E11" s="55"/>
      <c r="F11" s="55"/>
      <c r="G11" s="55"/>
      <c r="I11" s="3"/>
    </row>
    <row r="12" spans="1:9" ht="13.5" thickBot="1" x14ac:dyDescent="0.25">
      <c r="A12" s="38">
        <v>10</v>
      </c>
      <c r="B12" s="36"/>
      <c r="C12" s="55"/>
      <c r="D12" s="55"/>
      <c r="E12" s="55"/>
      <c r="F12" s="55"/>
      <c r="G12" s="55"/>
      <c r="I12" s="3"/>
    </row>
    <row r="13" spans="1:9" ht="13.5" thickBot="1" x14ac:dyDescent="0.25">
      <c r="A13" s="38">
        <v>11</v>
      </c>
      <c r="B13" s="36"/>
      <c r="C13" s="39"/>
      <c r="D13" s="55"/>
      <c r="E13" s="55"/>
      <c r="F13" s="55"/>
      <c r="G13" s="55"/>
      <c r="I13" s="3"/>
    </row>
    <row r="14" spans="1:9" ht="13.5" thickBot="1" x14ac:dyDescent="0.25">
      <c r="A14" s="38">
        <v>12</v>
      </c>
      <c r="B14" s="36"/>
      <c r="C14" s="55"/>
      <c r="D14" s="55"/>
      <c r="E14" s="39"/>
      <c r="F14" s="55"/>
      <c r="G14" s="55"/>
      <c r="I14" s="3"/>
    </row>
    <row r="15" spans="1:9" ht="13.5" thickBot="1" x14ac:dyDescent="0.25">
      <c r="A15" s="38">
        <v>13</v>
      </c>
      <c r="B15" s="36"/>
      <c r="C15" s="55"/>
      <c r="D15" s="55"/>
      <c r="E15" s="55"/>
      <c r="F15" s="55"/>
      <c r="G15" s="55"/>
      <c r="I15" s="3"/>
    </row>
    <row r="16" spans="1:9" ht="13.5" thickBot="1" x14ac:dyDescent="0.25">
      <c r="A16" s="38">
        <v>14</v>
      </c>
      <c r="B16" s="36"/>
      <c r="C16" s="55"/>
      <c r="D16" s="55"/>
      <c r="E16" s="55"/>
      <c r="F16" s="55"/>
      <c r="G16" s="55"/>
      <c r="I16" s="3"/>
    </row>
    <row r="17" spans="1:9" ht="13.5" thickBot="1" x14ac:dyDescent="0.25">
      <c r="A17" s="38">
        <v>15</v>
      </c>
      <c r="B17" s="36"/>
      <c r="C17" s="55"/>
      <c r="D17" s="55"/>
      <c r="E17" s="55"/>
      <c r="F17" s="55"/>
      <c r="G17" s="55"/>
      <c r="I17" s="3"/>
    </row>
    <row r="18" spans="1:9" ht="13.5" thickBot="1" x14ac:dyDescent="0.25">
      <c r="A18" s="38">
        <v>16</v>
      </c>
      <c r="B18" s="36"/>
      <c r="C18" s="39"/>
      <c r="D18" s="39"/>
      <c r="E18" s="55"/>
      <c r="F18" s="55"/>
      <c r="G18" s="55"/>
      <c r="I18" s="3"/>
    </row>
    <row r="19" spans="1:9" ht="13.5" thickBot="1" x14ac:dyDescent="0.25">
      <c r="A19" s="38">
        <v>17</v>
      </c>
      <c r="B19" s="36"/>
      <c r="C19" s="39"/>
      <c r="D19" s="55"/>
      <c r="E19" s="55"/>
      <c r="F19" s="55"/>
      <c r="G19" s="55"/>
      <c r="I19" s="3"/>
    </row>
    <row r="20" spans="1:9" ht="13.5" thickBot="1" x14ac:dyDescent="0.25">
      <c r="A20" s="38">
        <v>18</v>
      </c>
      <c r="B20" s="36"/>
      <c r="C20" s="55"/>
      <c r="D20" s="55"/>
      <c r="E20" s="55"/>
      <c r="F20" s="55"/>
      <c r="G20" s="55"/>
      <c r="I20" s="3"/>
    </row>
    <row r="21" spans="1:9" ht="13.5" thickBot="1" x14ac:dyDescent="0.25">
      <c r="A21" s="38">
        <v>19</v>
      </c>
      <c r="B21" s="36"/>
      <c r="C21" s="55"/>
      <c r="D21" s="55"/>
      <c r="E21" s="55"/>
      <c r="F21" s="55"/>
      <c r="G21" s="55"/>
      <c r="I21" s="3"/>
    </row>
    <row r="22" spans="1:9" ht="13.5" thickBot="1" x14ac:dyDescent="0.25">
      <c r="A22" s="38">
        <v>20</v>
      </c>
      <c r="B22" s="36"/>
      <c r="C22" s="39"/>
      <c r="D22" s="55"/>
      <c r="E22" s="55"/>
      <c r="F22" s="55"/>
      <c r="G22" s="55"/>
      <c r="I22" s="3"/>
    </row>
    <row r="23" spans="1:9" ht="13.5" thickBot="1" x14ac:dyDescent="0.25">
      <c r="A23" s="38">
        <v>21</v>
      </c>
      <c r="B23" s="36"/>
      <c r="C23" s="55"/>
      <c r="D23" s="55"/>
      <c r="E23" s="55"/>
      <c r="F23" s="55"/>
      <c r="G23" s="55"/>
      <c r="I23" s="3"/>
    </row>
    <row r="24" spans="1:9" ht="13.5" thickBot="1" x14ac:dyDescent="0.25">
      <c r="A24" s="38">
        <v>22</v>
      </c>
      <c r="B24" s="36"/>
      <c r="C24" s="55"/>
      <c r="D24" s="55"/>
      <c r="E24" s="55"/>
      <c r="F24" s="55"/>
      <c r="G24" s="55"/>
      <c r="I24" s="3"/>
    </row>
    <row r="25" spans="1:9" ht="13.5" thickBot="1" x14ac:dyDescent="0.25">
      <c r="A25" s="38">
        <v>23</v>
      </c>
      <c r="B25" s="36"/>
      <c r="C25" s="39"/>
      <c r="D25" s="55"/>
      <c r="E25" s="55"/>
      <c r="F25" s="55"/>
      <c r="G25" s="55"/>
      <c r="I25" s="3"/>
    </row>
    <row r="26" spans="1:9" ht="13.5" thickBot="1" x14ac:dyDescent="0.25">
      <c r="A26" s="38">
        <v>24</v>
      </c>
      <c r="B26" s="36"/>
      <c r="C26" s="55"/>
      <c r="D26" s="55"/>
      <c r="E26" s="55"/>
      <c r="F26" s="55"/>
      <c r="G26" s="55"/>
      <c r="I26" s="3"/>
    </row>
    <row r="27" spans="1:9" ht="13.5" thickBot="1" x14ac:dyDescent="0.25">
      <c r="A27" s="38">
        <v>25</v>
      </c>
      <c r="B27" s="36"/>
      <c r="C27" s="55"/>
      <c r="D27" s="39"/>
      <c r="E27" s="39"/>
      <c r="F27" s="55"/>
      <c r="G27" s="55"/>
      <c r="I27" s="3"/>
    </row>
    <row r="28" spans="1:9" ht="13.5" thickBot="1" x14ac:dyDescent="0.25">
      <c r="A28" s="38">
        <v>26</v>
      </c>
      <c r="B28" s="36"/>
      <c r="C28" s="55"/>
      <c r="D28" s="55"/>
      <c r="E28" s="55"/>
      <c r="F28" s="55"/>
      <c r="G28" s="55"/>
      <c r="I28" s="3"/>
    </row>
    <row r="29" spans="1:9" ht="13.5" thickBot="1" x14ac:dyDescent="0.25">
      <c r="A29" s="38">
        <v>27</v>
      </c>
      <c r="B29" s="36"/>
      <c r="C29" s="39"/>
      <c r="D29" s="55"/>
      <c r="E29" s="55"/>
      <c r="F29" s="55"/>
      <c r="G29" s="55"/>
      <c r="I29" s="3"/>
    </row>
    <row r="30" spans="1:9" x14ac:dyDescent="0.2">
      <c r="C30" s="37"/>
      <c r="D30" s="37"/>
      <c r="E30" s="37"/>
      <c r="F30" s="37"/>
      <c r="G30" s="37"/>
      <c r="I30" s="3"/>
    </row>
    <row r="31" spans="1:9" x14ac:dyDescent="0.2">
      <c r="C31" s="37"/>
      <c r="D31" s="37"/>
      <c r="E31" s="37"/>
      <c r="F31" s="16">
        <f>SUM(F4:F29)</f>
        <v>0</v>
      </c>
      <c r="G31" s="16">
        <f>COUNT(C4:E29)</f>
        <v>0</v>
      </c>
      <c r="H31" s="4" t="e">
        <f>SUM(F31/G31)</f>
        <v>#DIV/0!</v>
      </c>
      <c r="I31" s="3"/>
    </row>
    <row r="33" spans="1:7" ht="13.5" thickBot="1" x14ac:dyDescent="0.25">
      <c r="A33" s="130">
        <v>45397</v>
      </c>
      <c r="B33" s="131"/>
      <c r="C33" s="131"/>
      <c r="D33" s="131"/>
      <c r="E33" s="131"/>
      <c r="F33" s="131"/>
      <c r="G33" s="131"/>
    </row>
    <row r="34" spans="1:7" ht="13.5" thickBot="1" x14ac:dyDescent="0.25">
      <c r="A34" s="42" t="s">
        <v>3</v>
      </c>
      <c r="B34" s="43" t="s">
        <v>4</v>
      </c>
      <c r="C34" s="42" t="s">
        <v>27</v>
      </c>
      <c r="D34" s="42" t="s">
        <v>28</v>
      </c>
      <c r="E34" s="42" t="s">
        <v>29</v>
      </c>
      <c r="F34" s="42" t="s">
        <v>30</v>
      </c>
      <c r="G34" s="42" t="s">
        <v>5</v>
      </c>
    </row>
    <row r="35" spans="1:7" ht="13.5" thickBot="1" x14ac:dyDescent="0.25">
      <c r="A35" s="38">
        <v>1</v>
      </c>
      <c r="B35" s="36"/>
      <c r="C35" s="55"/>
      <c r="D35" s="55"/>
      <c r="E35" s="55"/>
      <c r="F35" s="55"/>
      <c r="G35" s="55"/>
    </row>
    <row r="36" spans="1:7" ht="13.5" thickBot="1" x14ac:dyDescent="0.25">
      <c r="A36" s="38">
        <v>2</v>
      </c>
      <c r="B36" s="36"/>
      <c r="C36" s="55"/>
      <c r="D36" s="55"/>
      <c r="E36" s="55"/>
      <c r="F36" s="55"/>
      <c r="G36" s="55"/>
    </row>
    <row r="37" spans="1:7" ht="13.5" thickBot="1" x14ac:dyDescent="0.25">
      <c r="A37" s="38">
        <v>3</v>
      </c>
      <c r="B37" s="36"/>
      <c r="C37" s="55"/>
      <c r="D37" s="39"/>
      <c r="E37" s="55"/>
      <c r="F37" s="55"/>
      <c r="G37" s="55"/>
    </row>
    <row r="38" spans="1:7" ht="13.5" thickBot="1" x14ac:dyDescent="0.25">
      <c r="A38" s="38">
        <v>4</v>
      </c>
      <c r="B38" s="36"/>
      <c r="C38" s="39"/>
      <c r="D38" s="39"/>
      <c r="E38" s="55"/>
      <c r="F38" s="55"/>
      <c r="G38" s="55"/>
    </row>
    <row r="39" spans="1:7" ht="13.5" thickBot="1" x14ac:dyDescent="0.25">
      <c r="A39" s="38">
        <v>5</v>
      </c>
      <c r="B39" s="36"/>
      <c r="C39" s="55"/>
      <c r="D39" s="55"/>
      <c r="E39" s="55"/>
      <c r="F39" s="55"/>
      <c r="G39" s="55"/>
    </row>
    <row r="40" spans="1:7" ht="13.5" thickBot="1" x14ac:dyDescent="0.25">
      <c r="A40" s="38">
        <v>6</v>
      </c>
      <c r="B40" s="36"/>
      <c r="C40" s="55"/>
      <c r="D40" s="39"/>
      <c r="E40" s="55"/>
      <c r="F40" s="55"/>
      <c r="G40" s="55"/>
    </row>
    <row r="41" spans="1:7" ht="13.5" thickBot="1" x14ac:dyDescent="0.25">
      <c r="A41" s="38">
        <v>7</v>
      </c>
      <c r="B41" s="36"/>
      <c r="C41" s="55"/>
      <c r="D41" s="55"/>
      <c r="E41" s="39"/>
      <c r="F41" s="55"/>
      <c r="G41" s="55"/>
    </row>
    <row r="42" spans="1:7" ht="13.5" thickBot="1" x14ac:dyDescent="0.25">
      <c r="A42" s="38">
        <v>8</v>
      </c>
      <c r="B42" s="36"/>
      <c r="C42" s="55"/>
      <c r="D42" s="55"/>
      <c r="E42" s="55"/>
      <c r="F42" s="55"/>
      <c r="G42" s="55"/>
    </row>
    <row r="43" spans="1:7" ht="13.5" thickBot="1" x14ac:dyDescent="0.25">
      <c r="A43" s="38">
        <v>9</v>
      </c>
      <c r="B43" s="36"/>
      <c r="C43" s="55"/>
      <c r="D43" s="55"/>
      <c r="E43" s="55"/>
      <c r="F43" s="55"/>
      <c r="G43" s="55"/>
    </row>
    <row r="44" spans="1:7" ht="13.5" thickBot="1" x14ac:dyDescent="0.25">
      <c r="A44" s="38">
        <v>10</v>
      </c>
      <c r="B44" s="36"/>
      <c r="C44" s="55"/>
      <c r="D44" s="55"/>
      <c r="E44" s="55"/>
      <c r="F44" s="55"/>
      <c r="G44" s="55"/>
    </row>
    <row r="45" spans="1:7" ht="13.5" thickBot="1" x14ac:dyDescent="0.25">
      <c r="A45" s="38">
        <v>11</v>
      </c>
      <c r="B45" s="36"/>
      <c r="C45" s="39"/>
      <c r="D45" s="55"/>
      <c r="E45" s="55"/>
      <c r="F45" s="55"/>
      <c r="G45" s="55"/>
    </row>
    <row r="46" spans="1:7" ht="13.5" thickBot="1" x14ac:dyDescent="0.25">
      <c r="A46" s="38">
        <v>12</v>
      </c>
      <c r="B46" s="36"/>
      <c r="C46" s="55"/>
      <c r="D46" s="55"/>
      <c r="E46" s="39"/>
      <c r="F46" s="55"/>
      <c r="G46" s="55"/>
    </row>
    <row r="47" spans="1:7" ht="13.5" thickBot="1" x14ac:dyDescent="0.25">
      <c r="A47" s="38">
        <v>13</v>
      </c>
      <c r="B47" s="36"/>
      <c r="C47" s="55"/>
      <c r="D47" s="55"/>
      <c r="E47" s="55"/>
      <c r="F47" s="55"/>
      <c r="G47" s="55"/>
    </row>
    <row r="48" spans="1:7" ht="13.5" thickBot="1" x14ac:dyDescent="0.25">
      <c r="A48" s="38">
        <v>14</v>
      </c>
      <c r="B48" s="36"/>
      <c r="C48" s="55"/>
      <c r="D48" s="55"/>
      <c r="E48" s="55"/>
      <c r="F48" s="55"/>
      <c r="G48" s="55"/>
    </row>
    <row r="49" spans="1:8" ht="13.5" thickBot="1" x14ac:dyDescent="0.25">
      <c r="A49" s="38">
        <v>15</v>
      </c>
      <c r="B49" s="36"/>
      <c r="C49" s="55"/>
      <c r="D49" s="55"/>
      <c r="E49" s="55"/>
      <c r="F49" s="55"/>
      <c r="G49" s="55"/>
    </row>
    <row r="50" spans="1:8" ht="13.5" thickBot="1" x14ac:dyDescent="0.25">
      <c r="A50" s="38">
        <v>16</v>
      </c>
      <c r="B50" s="36"/>
      <c r="C50" s="39"/>
      <c r="D50" s="39"/>
      <c r="E50" s="55"/>
      <c r="F50" s="55"/>
      <c r="G50" s="55"/>
    </row>
    <row r="51" spans="1:8" ht="13.5" thickBot="1" x14ac:dyDescent="0.25">
      <c r="A51" s="38">
        <v>17</v>
      </c>
      <c r="B51" s="36"/>
      <c r="C51" s="39"/>
      <c r="D51" s="55"/>
      <c r="E51" s="55"/>
      <c r="F51" s="55"/>
      <c r="G51" s="55"/>
    </row>
    <row r="52" spans="1:8" ht="13.5" thickBot="1" x14ac:dyDescent="0.25">
      <c r="A52" s="38">
        <v>18</v>
      </c>
      <c r="B52" s="36"/>
      <c r="C52" s="55"/>
      <c r="D52" s="55"/>
      <c r="E52" s="55"/>
      <c r="F52" s="55"/>
      <c r="G52" s="55"/>
    </row>
    <row r="53" spans="1:8" ht="13.5" thickBot="1" x14ac:dyDescent="0.25">
      <c r="A53" s="38">
        <v>19</v>
      </c>
      <c r="B53" s="36"/>
      <c r="C53" s="55"/>
      <c r="D53" s="55"/>
      <c r="E53" s="55"/>
      <c r="F53" s="55"/>
      <c r="G53" s="55"/>
    </row>
    <row r="54" spans="1:8" ht="13.5" thickBot="1" x14ac:dyDescent="0.25">
      <c r="A54" s="38">
        <v>20</v>
      </c>
      <c r="B54" s="36"/>
      <c r="C54" s="39"/>
      <c r="D54" s="55"/>
      <c r="E54" s="55"/>
      <c r="F54" s="55"/>
      <c r="G54" s="55"/>
    </row>
    <row r="55" spans="1:8" ht="13.5" thickBot="1" x14ac:dyDescent="0.25">
      <c r="A55" s="38">
        <v>21</v>
      </c>
      <c r="B55" s="36"/>
      <c r="C55" s="55"/>
      <c r="D55" s="55"/>
      <c r="E55" s="55"/>
      <c r="F55" s="55"/>
      <c r="G55" s="55"/>
    </row>
    <row r="56" spans="1:8" ht="13.5" thickBot="1" x14ac:dyDescent="0.25">
      <c r="A56" s="38">
        <v>22</v>
      </c>
      <c r="B56" s="36"/>
      <c r="C56" s="55"/>
      <c r="D56" s="55"/>
      <c r="E56" s="55"/>
      <c r="F56" s="55"/>
      <c r="G56" s="55"/>
    </row>
    <row r="57" spans="1:8" ht="13.5" thickBot="1" x14ac:dyDescent="0.25">
      <c r="A57" s="38">
        <v>23</v>
      </c>
      <c r="B57" s="36"/>
      <c r="C57" s="39"/>
      <c r="D57" s="55"/>
      <c r="E57" s="55"/>
      <c r="F57" s="55"/>
      <c r="G57" s="55"/>
    </row>
    <row r="58" spans="1:8" ht="13.5" thickBot="1" x14ac:dyDescent="0.25">
      <c r="A58" s="38">
        <v>24</v>
      </c>
      <c r="B58" s="36"/>
      <c r="C58" s="55"/>
      <c r="D58" s="55"/>
      <c r="E58" s="55"/>
      <c r="F58" s="55"/>
      <c r="G58" s="55"/>
    </row>
    <row r="59" spans="1:8" ht="13.5" thickBot="1" x14ac:dyDescent="0.25">
      <c r="A59" s="38">
        <v>25</v>
      </c>
      <c r="B59" s="36"/>
      <c r="C59" s="55"/>
      <c r="D59" s="39"/>
      <c r="E59" s="39"/>
      <c r="F59" s="55"/>
      <c r="G59" s="55"/>
    </row>
    <row r="60" spans="1:8" ht="13.5" thickBot="1" x14ac:dyDescent="0.25">
      <c r="A60" s="38">
        <v>26</v>
      </c>
      <c r="B60" s="36"/>
      <c r="C60" s="55"/>
      <c r="D60" s="55"/>
      <c r="E60" s="55"/>
      <c r="F60" s="55"/>
      <c r="G60" s="55"/>
    </row>
    <row r="61" spans="1:8" ht="13.5" thickBot="1" x14ac:dyDescent="0.25">
      <c r="A61" s="38">
        <v>27</v>
      </c>
      <c r="B61" s="36"/>
      <c r="C61" s="39"/>
      <c r="D61" s="55"/>
      <c r="E61" s="55"/>
      <c r="F61" s="55"/>
      <c r="G61" s="55"/>
    </row>
    <row r="62" spans="1:8" x14ac:dyDescent="0.2">
      <c r="F62" s="16">
        <f>SUM(F35:F61)</f>
        <v>0</v>
      </c>
      <c r="G62" s="16">
        <f>COUNT(C35:E61)</f>
        <v>0</v>
      </c>
      <c r="H62" s="4" t="e">
        <f>SUM(F62/G62)</f>
        <v>#DIV/0!</v>
      </c>
    </row>
    <row r="64" spans="1:8" ht="13.5" thickBot="1" x14ac:dyDescent="0.25">
      <c r="A64" s="130">
        <v>45404</v>
      </c>
      <c r="B64" s="131"/>
      <c r="C64" s="131"/>
      <c r="D64" s="131"/>
      <c r="E64" s="131"/>
      <c r="F64" s="131"/>
      <c r="G64" s="131"/>
    </row>
    <row r="65" spans="1:7" ht="13.5" thickBot="1" x14ac:dyDescent="0.25">
      <c r="A65" s="42" t="s">
        <v>3</v>
      </c>
      <c r="B65" s="43" t="s">
        <v>4</v>
      </c>
      <c r="C65" s="42" t="s">
        <v>27</v>
      </c>
      <c r="D65" s="42" t="s">
        <v>28</v>
      </c>
      <c r="E65" s="42" t="s">
        <v>29</v>
      </c>
      <c r="F65" s="42" t="s">
        <v>30</v>
      </c>
      <c r="G65" s="42" t="s">
        <v>5</v>
      </c>
    </row>
    <row r="66" spans="1:7" ht="13.5" thickBot="1" x14ac:dyDescent="0.25">
      <c r="A66" s="38">
        <v>1</v>
      </c>
      <c r="B66" s="36"/>
      <c r="C66" s="55"/>
      <c r="D66" s="55"/>
      <c r="E66" s="55"/>
      <c r="F66" s="55"/>
      <c r="G66" s="55"/>
    </row>
    <row r="67" spans="1:7" ht="13.5" thickBot="1" x14ac:dyDescent="0.25">
      <c r="A67" s="38">
        <v>2</v>
      </c>
      <c r="B67" s="36"/>
      <c r="C67" s="55"/>
      <c r="D67" s="55"/>
      <c r="E67" s="55"/>
      <c r="F67" s="55"/>
      <c r="G67" s="55"/>
    </row>
    <row r="68" spans="1:7" ht="13.5" thickBot="1" x14ac:dyDescent="0.25">
      <c r="A68" s="38">
        <v>3</v>
      </c>
      <c r="B68" s="36"/>
      <c r="C68" s="55"/>
      <c r="D68" s="39"/>
      <c r="E68" s="55"/>
      <c r="F68" s="55"/>
      <c r="G68" s="55"/>
    </row>
    <row r="69" spans="1:7" ht="13.5" thickBot="1" x14ac:dyDescent="0.25">
      <c r="A69" s="38">
        <v>4</v>
      </c>
      <c r="B69" s="36"/>
      <c r="C69" s="39"/>
      <c r="D69" s="39"/>
      <c r="E69" s="55"/>
      <c r="F69" s="55"/>
      <c r="G69" s="55"/>
    </row>
    <row r="70" spans="1:7" ht="13.5" thickBot="1" x14ac:dyDescent="0.25">
      <c r="A70" s="38">
        <v>5</v>
      </c>
      <c r="B70" s="36"/>
      <c r="C70" s="55"/>
      <c r="D70" s="55"/>
      <c r="E70" s="55"/>
      <c r="F70" s="55"/>
      <c r="G70" s="55"/>
    </row>
    <row r="71" spans="1:7" ht="13.5" thickBot="1" x14ac:dyDescent="0.25">
      <c r="A71" s="38">
        <v>6</v>
      </c>
      <c r="B71" s="36"/>
      <c r="C71" s="55"/>
      <c r="D71" s="39"/>
      <c r="E71" s="55"/>
      <c r="F71" s="55"/>
      <c r="G71" s="55"/>
    </row>
    <row r="72" spans="1:7" ht="13.5" thickBot="1" x14ac:dyDescent="0.25">
      <c r="A72" s="38">
        <v>7</v>
      </c>
      <c r="B72" s="36"/>
      <c r="C72" s="55"/>
      <c r="D72" s="55"/>
      <c r="E72" s="39"/>
      <c r="F72" s="55"/>
      <c r="G72" s="55"/>
    </row>
    <row r="73" spans="1:7" ht="13.5" thickBot="1" x14ac:dyDescent="0.25">
      <c r="A73" s="38">
        <v>8</v>
      </c>
      <c r="B73" s="36"/>
      <c r="C73" s="55"/>
      <c r="D73" s="55"/>
      <c r="E73" s="55"/>
      <c r="F73" s="55"/>
      <c r="G73" s="55"/>
    </row>
    <row r="74" spans="1:7" ht="13.5" thickBot="1" x14ac:dyDescent="0.25">
      <c r="A74" s="38">
        <v>9</v>
      </c>
      <c r="B74" s="36"/>
      <c r="C74" s="55"/>
      <c r="D74" s="55"/>
      <c r="E74" s="55"/>
      <c r="F74" s="55"/>
      <c r="G74" s="55"/>
    </row>
    <row r="75" spans="1:7" ht="13.5" thickBot="1" x14ac:dyDescent="0.25">
      <c r="A75" s="38">
        <v>10</v>
      </c>
      <c r="B75" s="36"/>
      <c r="C75" s="55"/>
      <c r="D75" s="55"/>
      <c r="E75" s="55"/>
      <c r="F75" s="55"/>
      <c r="G75" s="55"/>
    </row>
    <row r="76" spans="1:7" ht="13.5" thickBot="1" x14ac:dyDescent="0.25">
      <c r="A76" s="38">
        <v>11</v>
      </c>
      <c r="B76" s="36"/>
      <c r="C76" s="39"/>
      <c r="D76" s="55"/>
      <c r="E76" s="55"/>
      <c r="F76" s="55"/>
      <c r="G76" s="55"/>
    </row>
    <row r="77" spans="1:7" ht="13.5" thickBot="1" x14ac:dyDescent="0.25">
      <c r="A77" s="38">
        <v>12</v>
      </c>
      <c r="B77" s="36"/>
      <c r="C77" s="55"/>
      <c r="D77" s="55"/>
      <c r="E77" s="39"/>
      <c r="F77" s="55"/>
      <c r="G77" s="55"/>
    </row>
    <row r="78" spans="1:7" ht="13.5" thickBot="1" x14ac:dyDescent="0.25">
      <c r="A78" s="38">
        <v>13</v>
      </c>
      <c r="B78" s="36"/>
      <c r="C78" s="55"/>
      <c r="D78" s="55"/>
      <c r="E78" s="55"/>
      <c r="F78" s="55"/>
      <c r="G78" s="55"/>
    </row>
    <row r="79" spans="1:7" ht="13.5" thickBot="1" x14ac:dyDescent="0.25">
      <c r="A79" s="38">
        <v>14</v>
      </c>
      <c r="B79" s="36"/>
      <c r="C79" s="55"/>
      <c r="D79" s="55"/>
      <c r="E79" s="55"/>
      <c r="F79" s="55"/>
      <c r="G79" s="55"/>
    </row>
    <row r="80" spans="1:7" ht="13.5" thickBot="1" x14ac:dyDescent="0.25">
      <c r="A80" s="38">
        <v>15</v>
      </c>
      <c r="B80" s="36"/>
      <c r="C80" s="55"/>
      <c r="D80" s="55"/>
      <c r="E80" s="55"/>
      <c r="F80" s="55"/>
      <c r="G80" s="55"/>
    </row>
    <row r="81" spans="1:8" ht="13.5" thickBot="1" x14ac:dyDescent="0.25">
      <c r="A81" s="38">
        <v>16</v>
      </c>
      <c r="B81" s="36"/>
      <c r="C81" s="39"/>
      <c r="D81" s="39"/>
      <c r="E81" s="55"/>
      <c r="F81" s="55"/>
      <c r="G81" s="55"/>
    </row>
    <row r="82" spans="1:8" ht="13.5" thickBot="1" x14ac:dyDescent="0.25">
      <c r="A82" s="38">
        <v>17</v>
      </c>
      <c r="B82" s="36"/>
      <c r="C82" s="39"/>
      <c r="D82" s="55"/>
      <c r="E82" s="55"/>
      <c r="F82" s="55"/>
      <c r="G82" s="55"/>
    </row>
    <row r="83" spans="1:8" ht="13.5" thickBot="1" x14ac:dyDescent="0.25">
      <c r="A83" s="38">
        <v>18</v>
      </c>
      <c r="B83" s="36"/>
      <c r="C83" s="55"/>
      <c r="D83" s="55"/>
      <c r="E83" s="55"/>
      <c r="F83" s="55"/>
      <c r="G83" s="55"/>
    </row>
    <row r="84" spans="1:8" ht="13.5" thickBot="1" x14ac:dyDescent="0.25">
      <c r="A84" s="38">
        <v>19</v>
      </c>
      <c r="B84" s="36"/>
      <c r="C84" s="55"/>
      <c r="D84" s="55"/>
      <c r="E84" s="55"/>
      <c r="F84" s="55"/>
      <c r="G84" s="55"/>
    </row>
    <row r="85" spans="1:8" ht="13.5" thickBot="1" x14ac:dyDescent="0.25">
      <c r="A85" s="38">
        <v>20</v>
      </c>
      <c r="B85" s="36"/>
      <c r="C85" s="39"/>
      <c r="D85" s="55"/>
      <c r="E85" s="55"/>
      <c r="F85" s="55"/>
      <c r="G85" s="55"/>
    </row>
    <row r="86" spans="1:8" ht="13.5" thickBot="1" x14ac:dyDescent="0.25">
      <c r="A86" s="38">
        <v>21</v>
      </c>
      <c r="B86" s="36"/>
      <c r="C86" s="55"/>
      <c r="D86" s="55"/>
      <c r="E86" s="55"/>
      <c r="F86" s="55"/>
      <c r="G86" s="55"/>
    </row>
    <row r="87" spans="1:8" ht="13.5" thickBot="1" x14ac:dyDescent="0.25">
      <c r="A87" s="38">
        <v>22</v>
      </c>
      <c r="B87" s="36"/>
      <c r="C87" s="55"/>
      <c r="D87" s="55"/>
      <c r="E87" s="55"/>
      <c r="F87" s="55"/>
      <c r="G87" s="55"/>
    </row>
    <row r="88" spans="1:8" ht="13.5" thickBot="1" x14ac:dyDescent="0.25">
      <c r="A88" s="38">
        <v>23</v>
      </c>
      <c r="B88" s="36"/>
      <c r="C88" s="39"/>
      <c r="D88" s="55"/>
      <c r="E88" s="55"/>
      <c r="F88" s="55"/>
      <c r="G88" s="55"/>
    </row>
    <row r="89" spans="1:8" ht="13.5" thickBot="1" x14ac:dyDescent="0.25">
      <c r="A89" s="38">
        <v>24</v>
      </c>
      <c r="B89" s="36"/>
      <c r="C89" s="55"/>
      <c r="D89" s="55"/>
      <c r="E89" s="55"/>
      <c r="F89" s="55"/>
      <c r="G89" s="55"/>
    </row>
    <row r="90" spans="1:8" ht="13.5" thickBot="1" x14ac:dyDescent="0.25">
      <c r="A90" s="38">
        <v>25</v>
      </c>
      <c r="B90" s="36"/>
      <c r="C90" s="55"/>
      <c r="D90" s="39"/>
      <c r="E90" s="39"/>
      <c r="F90" s="55"/>
      <c r="G90" s="55"/>
    </row>
    <row r="91" spans="1:8" ht="13.5" thickBot="1" x14ac:dyDescent="0.25">
      <c r="A91" s="38">
        <v>26</v>
      </c>
      <c r="B91" s="36"/>
      <c r="C91" s="55"/>
      <c r="D91" s="55"/>
      <c r="E91" s="55"/>
      <c r="F91" s="55"/>
      <c r="G91" s="55"/>
    </row>
    <row r="92" spans="1:8" ht="13.5" thickBot="1" x14ac:dyDescent="0.25">
      <c r="A92" s="38">
        <v>27</v>
      </c>
      <c r="B92" s="36"/>
      <c r="C92" s="39"/>
      <c r="D92" s="55"/>
      <c r="E92" s="55"/>
      <c r="F92" s="55"/>
      <c r="G92" s="55"/>
    </row>
    <row r="93" spans="1:8" x14ac:dyDescent="0.2">
      <c r="F93" s="16">
        <f>SUM(F66:F92)</f>
        <v>0</v>
      </c>
      <c r="G93" s="16">
        <f>COUNT(C66:E92)</f>
        <v>0</v>
      </c>
      <c r="H93" s="4" t="e">
        <f>SUM(F93/G93)</f>
        <v>#DIV/0!</v>
      </c>
    </row>
    <row r="94" spans="1:8" x14ac:dyDescent="0.2">
      <c r="F94" s="16"/>
      <c r="G94" s="16"/>
      <c r="H94" s="16"/>
    </row>
    <row r="95" spans="1:8" ht="13.5" thickBot="1" x14ac:dyDescent="0.25">
      <c r="A95" s="132">
        <v>45411</v>
      </c>
      <c r="B95" s="133"/>
      <c r="C95" s="133"/>
      <c r="D95" s="133"/>
      <c r="E95" s="133"/>
      <c r="F95" s="133"/>
      <c r="G95" s="133"/>
    </row>
    <row r="96" spans="1:8" ht="13.5" thickBot="1" x14ac:dyDescent="0.25">
      <c r="A96" s="42" t="s">
        <v>3</v>
      </c>
      <c r="B96" s="43" t="s">
        <v>4</v>
      </c>
      <c r="C96" s="42" t="s">
        <v>27</v>
      </c>
      <c r="D96" s="42" t="s">
        <v>28</v>
      </c>
      <c r="E96" s="42" t="s">
        <v>29</v>
      </c>
      <c r="F96" s="42" t="s">
        <v>30</v>
      </c>
      <c r="G96" s="42" t="s">
        <v>5</v>
      </c>
    </row>
    <row r="97" spans="1:7" ht="13.5" thickBot="1" x14ac:dyDescent="0.25">
      <c r="A97" s="38">
        <v>1</v>
      </c>
      <c r="B97" s="36"/>
      <c r="C97" s="55"/>
      <c r="D97" s="55"/>
      <c r="E97" s="55"/>
      <c r="F97" s="55"/>
      <c r="G97" s="55"/>
    </row>
    <row r="98" spans="1:7" ht="13.5" thickBot="1" x14ac:dyDescent="0.25">
      <c r="A98" s="38">
        <v>2</v>
      </c>
      <c r="B98" s="36"/>
      <c r="C98" s="55"/>
      <c r="D98" s="55"/>
      <c r="E98" s="55"/>
      <c r="F98" s="55"/>
      <c r="G98" s="55"/>
    </row>
    <row r="99" spans="1:7" ht="13.5" thickBot="1" x14ac:dyDescent="0.25">
      <c r="A99" s="38">
        <v>3</v>
      </c>
      <c r="B99" s="36"/>
      <c r="C99" s="55"/>
      <c r="D99" s="39"/>
      <c r="E99" s="55"/>
      <c r="F99" s="55"/>
      <c r="G99" s="55"/>
    </row>
    <row r="100" spans="1:7" ht="13.5" thickBot="1" x14ac:dyDescent="0.25">
      <c r="A100" s="38">
        <v>4</v>
      </c>
      <c r="B100" s="36"/>
      <c r="C100" s="39"/>
      <c r="D100" s="39"/>
      <c r="E100" s="55"/>
      <c r="F100" s="55"/>
      <c r="G100" s="55"/>
    </row>
    <row r="101" spans="1:7" ht="13.5" thickBot="1" x14ac:dyDescent="0.25">
      <c r="A101" s="38">
        <v>5</v>
      </c>
      <c r="B101" s="36"/>
      <c r="C101" s="55"/>
      <c r="D101" s="55"/>
      <c r="E101" s="55"/>
      <c r="F101" s="55"/>
      <c r="G101" s="55"/>
    </row>
    <row r="102" spans="1:7" ht="13.5" thickBot="1" x14ac:dyDescent="0.25">
      <c r="A102" s="38">
        <v>6</v>
      </c>
      <c r="B102" s="36"/>
      <c r="C102" s="55"/>
      <c r="D102" s="39"/>
      <c r="E102" s="55"/>
      <c r="F102" s="55"/>
      <c r="G102" s="55"/>
    </row>
    <row r="103" spans="1:7" ht="13.5" thickBot="1" x14ac:dyDescent="0.25">
      <c r="A103" s="38">
        <v>7</v>
      </c>
      <c r="B103" s="36"/>
      <c r="C103" s="55"/>
      <c r="D103" s="55"/>
      <c r="E103" s="39"/>
      <c r="F103" s="55"/>
      <c r="G103" s="55"/>
    </row>
    <row r="104" spans="1:7" ht="13.5" thickBot="1" x14ac:dyDescent="0.25">
      <c r="A104" s="38">
        <v>8</v>
      </c>
      <c r="B104" s="36"/>
      <c r="C104" s="55"/>
      <c r="D104" s="55"/>
      <c r="E104" s="55"/>
      <c r="F104" s="55"/>
      <c r="G104" s="55"/>
    </row>
    <row r="105" spans="1:7" ht="13.5" thickBot="1" x14ac:dyDescent="0.25">
      <c r="A105" s="38">
        <v>9</v>
      </c>
      <c r="B105" s="36"/>
      <c r="C105" s="55"/>
      <c r="D105" s="55"/>
      <c r="E105" s="55"/>
      <c r="F105" s="55"/>
      <c r="G105" s="55"/>
    </row>
    <row r="106" spans="1:7" ht="13.5" thickBot="1" x14ac:dyDescent="0.25">
      <c r="A106" s="38">
        <v>10</v>
      </c>
      <c r="B106" s="36"/>
      <c r="C106" s="55"/>
      <c r="D106" s="55"/>
      <c r="E106" s="55"/>
      <c r="F106" s="55"/>
      <c r="G106" s="55"/>
    </row>
    <row r="107" spans="1:7" ht="13.5" thickBot="1" x14ac:dyDescent="0.25">
      <c r="A107" s="38">
        <v>11</v>
      </c>
      <c r="B107" s="36"/>
      <c r="C107" s="39"/>
      <c r="D107" s="55"/>
      <c r="E107" s="55"/>
      <c r="F107" s="55"/>
      <c r="G107" s="55"/>
    </row>
    <row r="108" spans="1:7" ht="13.5" thickBot="1" x14ac:dyDescent="0.25">
      <c r="A108" s="38">
        <v>12</v>
      </c>
      <c r="B108" s="36"/>
      <c r="C108" s="55"/>
      <c r="D108" s="55"/>
      <c r="E108" s="39"/>
      <c r="F108" s="55"/>
      <c r="G108" s="55"/>
    </row>
    <row r="109" spans="1:7" ht="13.5" thickBot="1" x14ac:dyDescent="0.25">
      <c r="A109" s="38">
        <v>13</v>
      </c>
      <c r="B109" s="36"/>
      <c r="C109" s="55"/>
      <c r="D109" s="55"/>
      <c r="E109" s="55"/>
      <c r="F109" s="55"/>
      <c r="G109" s="55"/>
    </row>
    <row r="110" spans="1:7" ht="13.5" thickBot="1" x14ac:dyDescent="0.25">
      <c r="A110" s="38">
        <v>14</v>
      </c>
      <c r="B110" s="36"/>
      <c r="C110" s="55"/>
      <c r="D110" s="55"/>
      <c r="E110" s="55"/>
      <c r="F110" s="55"/>
      <c r="G110" s="55"/>
    </row>
    <row r="111" spans="1:7" ht="13.5" thickBot="1" x14ac:dyDescent="0.25">
      <c r="A111" s="38">
        <v>15</v>
      </c>
      <c r="B111" s="36"/>
      <c r="C111" s="55"/>
      <c r="D111" s="55"/>
      <c r="E111" s="55"/>
      <c r="F111" s="55"/>
      <c r="G111" s="55"/>
    </row>
    <row r="112" spans="1:7" ht="13.5" thickBot="1" x14ac:dyDescent="0.25">
      <c r="A112" s="38">
        <v>16</v>
      </c>
      <c r="B112" s="36"/>
      <c r="C112" s="39"/>
      <c r="D112" s="39"/>
      <c r="E112" s="55"/>
      <c r="F112" s="55"/>
      <c r="G112" s="55"/>
    </row>
    <row r="113" spans="1:8" ht="13.5" thickBot="1" x14ac:dyDescent="0.25">
      <c r="A113" s="38">
        <v>17</v>
      </c>
      <c r="B113" s="36"/>
      <c r="C113" s="39"/>
      <c r="D113" s="55"/>
      <c r="E113" s="55"/>
      <c r="F113" s="55"/>
      <c r="G113" s="55"/>
    </row>
    <row r="114" spans="1:8" ht="13.5" thickBot="1" x14ac:dyDescent="0.25">
      <c r="A114" s="38">
        <v>18</v>
      </c>
      <c r="B114" s="36"/>
      <c r="C114" s="55"/>
      <c r="D114" s="55"/>
      <c r="E114" s="55"/>
      <c r="F114" s="55"/>
      <c r="G114" s="55"/>
    </row>
    <row r="115" spans="1:8" ht="13.5" thickBot="1" x14ac:dyDescent="0.25">
      <c r="A115" s="38">
        <v>19</v>
      </c>
      <c r="B115" s="36"/>
      <c r="C115" s="55"/>
      <c r="D115" s="55"/>
      <c r="E115" s="55"/>
      <c r="F115" s="55"/>
      <c r="G115" s="55"/>
    </row>
    <row r="116" spans="1:8" ht="13.5" thickBot="1" x14ac:dyDescent="0.25">
      <c r="A116" s="38">
        <v>20</v>
      </c>
      <c r="B116" s="36"/>
      <c r="C116" s="39"/>
      <c r="D116" s="55"/>
      <c r="E116" s="55"/>
      <c r="F116" s="55"/>
      <c r="G116" s="55"/>
    </row>
    <row r="117" spans="1:8" ht="13.5" thickBot="1" x14ac:dyDescent="0.25">
      <c r="A117" s="38">
        <v>21</v>
      </c>
      <c r="B117" s="36"/>
      <c r="C117" s="55"/>
      <c r="D117" s="55"/>
      <c r="E117" s="55"/>
      <c r="F117" s="55"/>
      <c r="G117" s="55"/>
    </row>
    <row r="118" spans="1:8" ht="13.5" thickBot="1" x14ac:dyDescent="0.25">
      <c r="A118" s="38">
        <v>22</v>
      </c>
      <c r="B118" s="36"/>
      <c r="C118" s="55"/>
      <c r="D118" s="55"/>
      <c r="E118" s="55"/>
      <c r="F118" s="55"/>
      <c r="G118" s="55"/>
    </row>
    <row r="119" spans="1:8" ht="13.5" thickBot="1" x14ac:dyDescent="0.25">
      <c r="A119" s="38">
        <v>23</v>
      </c>
      <c r="B119" s="36"/>
      <c r="C119" s="39"/>
      <c r="D119" s="55"/>
      <c r="E119" s="55"/>
      <c r="F119" s="55"/>
      <c r="G119" s="55"/>
    </row>
    <row r="120" spans="1:8" ht="13.5" thickBot="1" x14ac:dyDescent="0.25">
      <c r="A120" s="38">
        <v>24</v>
      </c>
      <c r="B120" s="36"/>
      <c r="C120" s="55"/>
      <c r="D120" s="55"/>
      <c r="E120" s="55"/>
      <c r="F120" s="55"/>
      <c r="G120" s="55"/>
    </row>
    <row r="121" spans="1:8" ht="13.5" thickBot="1" x14ac:dyDescent="0.25">
      <c r="A121" s="38">
        <v>25</v>
      </c>
      <c r="B121" s="36"/>
      <c r="C121" s="55"/>
      <c r="D121" s="39"/>
      <c r="E121" s="39"/>
      <c r="F121" s="55"/>
      <c r="G121" s="55"/>
    </row>
    <row r="122" spans="1:8" ht="13.5" thickBot="1" x14ac:dyDescent="0.25">
      <c r="A122" s="38">
        <v>26</v>
      </c>
      <c r="B122" s="36"/>
      <c r="C122" s="55"/>
      <c r="D122" s="55"/>
      <c r="E122" s="55"/>
      <c r="F122" s="55"/>
      <c r="G122" s="55"/>
    </row>
    <row r="123" spans="1:8" ht="13.5" thickBot="1" x14ac:dyDescent="0.25">
      <c r="A123" s="38">
        <v>27</v>
      </c>
      <c r="B123" s="36"/>
      <c r="C123" s="39"/>
      <c r="D123" s="55"/>
      <c r="E123" s="55"/>
      <c r="F123" s="55"/>
      <c r="G123" s="55"/>
    </row>
    <row r="124" spans="1:8" x14ac:dyDescent="0.2">
      <c r="F124" s="16">
        <f>SUM(F97:F123)</f>
        <v>0</v>
      </c>
      <c r="G124" s="16">
        <f>COUNT(C97:E123)</f>
        <v>0</v>
      </c>
      <c r="H124" s="4" t="e">
        <f>SUM(F124/G124)</f>
        <v>#DIV/0!</v>
      </c>
    </row>
    <row r="125" spans="1:8" x14ac:dyDescent="0.2">
      <c r="F125" s="16"/>
      <c r="G125" s="16"/>
      <c r="H125" s="16"/>
    </row>
    <row r="126" spans="1:8" ht="13.5" thickBot="1" x14ac:dyDescent="0.25">
      <c r="A126" s="132">
        <v>45418</v>
      </c>
      <c r="B126" s="133"/>
      <c r="C126" s="133"/>
      <c r="D126" s="133"/>
      <c r="E126" s="133"/>
      <c r="F126" s="133"/>
      <c r="G126" s="133"/>
    </row>
    <row r="127" spans="1:8" ht="13.5" thickBot="1" x14ac:dyDescent="0.25">
      <c r="A127" s="42" t="s">
        <v>3</v>
      </c>
      <c r="B127" s="43" t="s">
        <v>4</v>
      </c>
      <c r="C127" s="42" t="s">
        <v>27</v>
      </c>
      <c r="D127" s="42" t="s">
        <v>28</v>
      </c>
      <c r="E127" s="42" t="s">
        <v>29</v>
      </c>
      <c r="F127" s="42" t="s">
        <v>30</v>
      </c>
      <c r="G127" s="42" t="s">
        <v>5</v>
      </c>
    </row>
    <row r="128" spans="1:8" ht="13.5" thickBot="1" x14ac:dyDescent="0.25">
      <c r="A128" s="38">
        <v>1</v>
      </c>
      <c r="B128" s="36"/>
      <c r="C128" s="55"/>
      <c r="D128" s="55"/>
      <c r="E128" s="55"/>
      <c r="F128" s="55"/>
      <c r="G128" s="55"/>
      <c r="H128" s="37"/>
    </row>
    <row r="129" spans="1:8" ht="13.5" thickBot="1" x14ac:dyDescent="0.25">
      <c r="A129" s="38">
        <v>2</v>
      </c>
      <c r="B129" s="36"/>
      <c r="C129" s="55"/>
      <c r="D129" s="55"/>
      <c r="E129" s="55"/>
      <c r="F129" s="55"/>
      <c r="G129" s="55"/>
      <c r="H129" s="37"/>
    </row>
    <row r="130" spans="1:8" ht="13.5" thickBot="1" x14ac:dyDescent="0.25">
      <c r="A130" s="38">
        <v>3</v>
      </c>
      <c r="B130" s="36"/>
      <c r="C130" s="55"/>
      <c r="D130" s="39"/>
      <c r="E130" s="55"/>
      <c r="F130" s="55"/>
      <c r="G130" s="55"/>
      <c r="H130" s="37"/>
    </row>
    <row r="131" spans="1:8" ht="13.5" thickBot="1" x14ac:dyDescent="0.25">
      <c r="A131" s="38">
        <v>4</v>
      </c>
      <c r="B131" s="36"/>
      <c r="C131" s="39"/>
      <c r="D131" s="39"/>
      <c r="E131" s="55"/>
      <c r="F131" s="55"/>
      <c r="G131" s="55"/>
      <c r="H131" s="37"/>
    </row>
    <row r="132" spans="1:8" ht="13.5" thickBot="1" x14ac:dyDescent="0.25">
      <c r="A132" s="38">
        <v>5</v>
      </c>
      <c r="B132" s="36"/>
      <c r="C132" s="55"/>
      <c r="D132" s="55"/>
      <c r="E132" s="55"/>
      <c r="F132" s="55"/>
      <c r="G132" s="55"/>
      <c r="H132" s="37"/>
    </row>
    <row r="133" spans="1:8" ht="13.5" thickBot="1" x14ac:dyDescent="0.25">
      <c r="A133" s="38">
        <v>6</v>
      </c>
      <c r="B133" s="36"/>
      <c r="C133" s="55"/>
      <c r="D133" s="39"/>
      <c r="E133" s="55"/>
      <c r="F133" s="55"/>
      <c r="G133" s="55"/>
      <c r="H133" s="37"/>
    </row>
    <row r="134" spans="1:8" ht="13.5" thickBot="1" x14ac:dyDescent="0.25">
      <c r="A134" s="38">
        <v>7</v>
      </c>
      <c r="B134" s="36"/>
      <c r="C134" s="55"/>
      <c r="D134" s="55"/>
      <c r="E134" s="39"/>
      <c r="F134" s="55"/>
      <c r="G134" s="55"/>
      <c r="H134" s="37"/>
    </row>
    <row r="135" spans="1:8" ht="13.5" thickBot="1" x14ac:dyDescent="0.25">
      <c r="A135" s="38">
        <v>8</v>
      </c>
      <c r="B135" s="36"/>
      <c r="C135" s="55"/>
      <c r="D135" s="55"/>
      <c r="E135" s="55"/>
      <c r="F135" s="55"/>
      <c r="G135" s="55"/>
      <c r="H135" s="37"/>
    </row>
    <row r="136" spans="1:8" ht="13.5" thickBot="1" x14ac:dyDescent="0.25">
      <c r="A136" s="38">
        <v>9</v>
      </c>
      <c r="B136" s="36"/>
      <c r="C136" s="55"/>
      <c r="D136" s="55"/>
      <c r="E136" s="55"/>
      <c r="F136" s="55"/>
      <c r="G136" s="55"/>
      <c r="H136" s="37"/>
    </row>
    <row r="137" spans="1:8" ht="13.5" thickBot="1" x14ac:dyDescent="0.25">
      <c r="A137" s="38">
        <v>10</v>
      </c>
      <c r="B137" s="36"/>
      <c r="C137" s="55"/>
      <c r="D137" s="55"/>
      <c r="E137" s="55"/>
      <c r="F137" s="55"/>
      <c r="G137" s="55"/>
      <c r="H137" s="37"/>
    </row>
    <row r="138" spans="1:8" ht="13.5" thickBot="1" x14ac:dyDescent="0.25">
      <c r="A138" s="38">
        <v>11</v>
      </c>
      <c r="B138" s="36"/>
      <c r="C138" s="39"/>
      <c r="D138" s="55"/>
      <c r="E138" s="55"/>
      <c r="F138" s="55"/>
      <c r="G138" s="55"/>
      <c r="H138" s="37"/>
    </row>
    <row r="139" spans="1:8" ht="13.5" thickBot="1" x14ac:dyDescent="0.25">
      <c r="A139" s="38">
        <v>12</v>
      </c>
      <c r="B139" s="36"/>
      <c r="C139" s="55"/>
      <c r="D139" s="55"/>
      <c r="E139" s="39"/>
      <c r="F139" s="55"/>
      <c r="G139" s="55"/>
      <c r="H139" s="37"/>
    </row>
    <row r="140" spans="1:8" ht="13.5" thickBot="1" x14ac:dyDescent="0.25">
      <c r="A140" s="38">
        <v>13</v>
      </c>
      <c r="B140" s="36"/>
      <c r="C140" s="55"/>
      <c r="D140" s="55"/>
      <c r="E140" s="55"/>
      <c r="F140" s="55"/>
      <c r="G140" s="55"/>
      <c r="H140" s="37"/>
    </row>
    <row r="141" spans="1:8" ht="13.5" thickBot="1" x14ac:dyDescent="0.25">
      <c r="A141" s="38">
        <v>14</v>
      </c>
      <c r="B141" s="36"/>
      <c r="C141" s="55"/>
      <c r="D141" s="55"/>
      <c r="E141" s="55"/>
      <c r="F141" s="55"/>
      <c r="G141" s="55"/>
      <c r="H141" s="37"/>
    </row>
    <row r="142" spans="1:8" ht="13.5" thickBot="1" x14ac:dyDescent="0.25">
      <c r="A142" s="38">
        <v>15</v>
      </c>
      <c r="B142" s="36"/>
      <c r="C142" s="55"/>
      <c r="D142" s="55"/>
      <c r="E142" s="55"/>
      <c r="F142" s="55"/>
      <c r="G142" s="55"/>
      <c r="H142" s="37"/>
    </row>
    <row r="143" spans="1:8" ht="13.5" thickBot="1" x14ac:dyDescent="0.25">
      <c r="A143" s="38">
        <v>16</v>
      </c>
      <c r="B143" s="36"/>
      <c r="C143" s="39"/>
      <c r="D143" s="39"/>
      <c r="E143" s="55"/>
      <c r="F143" s="55"/>
      <c r="G143" s="55"/>
      <c r="H143" s="37"/>
    </row>
    <row r="144" spans="1:8" ht="13.5" thickBot="1" x14ac:dyDescent="0.25">
      <c r="A144" s="38">
        <v>17</v>
      </c>
      <c r="B144" s="36"/>
      <c r="C144" s="39"/>
      <c r="D144" s="55"/>
      <c r="E144" s="55"/>
      <c r="F144" s="55"/>
      <c r="G144" s="55"/>
      <c r="H144" s="37"/>
    </row>
    <row r="145" spans="1:8" ht="13.5" thickBot="1" x14ac:dyDescent="0.25">
      <c r="A145" s="38">
        <v>18</v>
      </c>
      <c r="B145" s="36"/>
      <c r="C145" s="55"/>
      <c r="D145" s="55"/>
      <c r="E145" s="55"/>
      <c r="F145" s="55"/>
      <c r="G145" s="55"/>
      <c r="H145" s="37"/>
    </row>
    <row r="146" spans="1:8" ht="13.5" thickBot="1" x14ac:dyDescent="0.25">
      <c r="A146" s="38">
        <v>19</v>
      </c>
      <c r="B146" s="36"/>
      <c r="C146" s="55"/>
      <c r="D146" s="55"/>
      <c r="E146" s="55"/>
      <c r="F146" s="55"/>
      <c r="G146" s="55"/>
      <c r="H146" s="37"/>
    </row>
    <row r="147" spans="1:8" ht="13.5" thickBot="1" x14ac:dyDescent="0.25">
      <c r="A147" s="38">
        <v>20</v>
      </c>
      <c r="B147" s="36"/>
      <c r="C147" s="39"/>
      <c r="D147" s="55"/>
      <c r="E147" s="55"/>
      <c r="F147" s="55"/>
      <c r="G147" s="55"/>
      <c r="H147" s="37"/>
    </row>
    <row r="148" spans="1:8" ht="13.5" thickBot="1" x14ac:dyDescent="0.25">
      <c r="A148" s="38">
        <v>21</v>
      </c>
      <c r="B148" s="36"/>
      <c r="C148" s="55"/>
      <c r="D148" s="55"/>
      <c r="E148" s="55"/>
      <c r="F148" s="55"/>
      <c r="G148" s="55"/>
      <c r="H148" s="37"/>
    </row>
    <row r="149" spans="1:8" ht="13.5" thickBot="1" x14ac:dyDescent="0.25">
      <c r="A149" s="38">
        <v>22</v>
      </c>
      <c r="B149" s="36"/>
      <c r="C149" s="55"/>
      <c r="D149" s="55"/>
      <c r="E149" s="55"/>
      <c r="F149" s="55"/>
      <c r="G149" s="55"/>
      <c r="H149" s="37"/>
    </row>
    <row r="150" spans="1:8" ht="13.5" thickBot="1" x14ac:dyDescent="0.25">
      <c r="A150" s="38">
        <v>23</v>
      </c>
      <c r="B150" s="36"/>
      <c r="C150" s="39"/>
      <c r="D150" s="55"/>
      <c r="E150" s="55"/>
      <c r="F150" s="55"/>
      <c r="G150" s="55"/>
      <c r="H150" s="37"/>
    </row>
    <row r="151" spans="1:8" ht="13.5" thickBot="1" x14ac:dyDescent="0.25">
      <c r="A151" s="38">
        <v>24</v>
      </c>
      <c r="B151" s="36"/>
      <c r="C151" s="55"/>
      <c r="D151" s="55"/>
      <c r="E151" s="55"/>
      <c r="F151" s="55"/>
      <c r="G151" s="55"/>
      <c r="H151" s="37"/>
    </row>
    <row r="152" spans="1:8" ht="13.5" thickBot="1" x14ac:dyDescent="0.25">
      <c r="A152" s="38">
        <v>25</v>
      </c>
      <c r="B152" s="36"/>
      <c r="C152" s="55"/>
      <c r="D152" s="39"/>
      <c r="E152" s="39"/>
      <c r="F152" s="55"/>
      <c r="G152" s="55"/>
      <c r="H152" s="37"/>
    </row>
    <row r="153" spans="1:8" ht="13.5" thickBot="1" x14ac:dyDescent="0.25">
      <c r="A153" s="38">
        <v>26</v>
      </c>
      <c r="B153" s="36"/>
      <c r="C153" s="55"/>
      <c r="D153" s="55"/>
      <c r="E153" s="55"/>
      <c r="F153" s="55"/>
      <c r="G153" s="55"/>
      <c r="H153" s="37"/>
    </row>
    <row r="154" spans="1:8" ht="13.5" thickBot="1" x14ac:dyDescent="0.25">
      <c r="A154" s="38">
        <v>27</v>
      </c>
      <c r="B154" s="36"/>
      <c r="C154" s="39"/>
      <c r="D154" s="55"/>
      <c r="E154" s="55"/>
      <c r="F154" s="55"/>
      <c r="G154" s="55"/>
      <c r="H154" s="37"/>
    </row>
    <row r="155" spans="1:8" x14ac:dyDescent="0.2">
      <c r="F155" s="16">
        <f>SUM(F128:F154)</f>
        <v>0</v>
      </c>
      <c r="G155" s="16">
        <f>COUNT(C128:E154)</f>
        <v>0</v>
      </c>
      <c r="H155" s="4" t="e">
        <f>SUM(F155/G155)</f>
        <v>#DIV/0!</v>
      </c>
    </row>
    <row r="157" spans="1:8" ht="13.5" thickBot="1" x14ac:dyDescent="0.25">
      <c r="A157" s="132">
        <v>45425</v>
      </c>
      <c r="B157" s="133"/>
      <c r="C157" s="133"/>
      <c r="D157" s="133"/>
      <c r="E157" s="133"/>
      <c r="F157" s="133"/>
      <c r="G157" s="133"/>
    </row>
    <row r="158" spans="1:8" ht="13.5" thickBot="1" x14ac:dyDescent="0.25">
      <c r="A158" s="42" t="s">
        <v>3</v>
      </c>
      <c r="B158" s="43" t="s">
        <v>4</v>
      </c>
      <c r="C158" s="42" t="s">
        <v>27</v>
      </c>
      <c r="D158" s="42" t="s">
        <v>28</v>
      </c>
      <c r="E158" s="42" t="s">
        <v>29</v>
      </c>
      <c r="F158" s="42" t="s">
        <v>30</v>
      </c>
      <c r="G158" s="42" t="s">
        <v>5</v>
      </c>
    </row>
    <row r="159" spans="1:8" ht="13.5" thickBot="1" x14ac:dyDescent="0.25">
      <c r="A159" s="38">
        <v>1</v>
      </c>
      <c r="B159" s="36"/>
      <c r="C159" s="55"/>
      <c r="D159" s="55"/>
      <c r="E159" s="55"/>
      <c r="F159" s="55"/>
      <c r="G159" s="55"/>
      <c r="H159" s="37"/>
    </row>
    <row r="160" spans="1:8" ht="13.5" thickBot="1" x14ac:dyDescent="0.25">
      <c r="A160" s="38">
        <v>2</v>
      </c>
      <c r="B160" s="36"/>
      <c r="C160" s="55"/>
      <c r="D160" s="55"/>
      <c r="E160" s="55"/>
      <c r="F160" s="55"/>
      <c r="G160" s="55"/>
      <c r="H160" s="37"/>
    </row>
    <row r="161" spans="1:8" ht="13.5" thickBot="1" x14ac:dyDescent="0.25">
      <c r="A161" s="38">
        <v>3</v>
      </c>
      <c r="B161" s="36"/>
      <c r="C161" s="55"/>
      <c r="D161" s="39"/>
      <c r="E161" s="55"/>
      <c r="F161" s="55"/>
      <c r="G161" s="55"/>
      <c r="H161" s="37"/>
    </row>
    <row r="162" spans="1:8" ht="13.5" thickBot="1" x14ac:dyDescent="0.25">
      <c r="A162" s="38">
        <v>4</v>
      </c>
      <c r="B162" s="36"/>
      <c r="C162" s="39"/>
      <c r="D162" s="39"/>
      <c r="E162" s="55"/>
      <c r="F162" s="55"/>
      <c r="G162" s="55"/>
      <c r="H162" s="37"/>
    </row>
    <row r="163" spans="1:8" ht="13.5" thickBot="1" x14ac:dyDescent="0.25">
      <c r="A163" s="38">
        <v>5</v>
      </c>
      <c r="B163" s="36"/>
      <c r="C163" s="55"/>
      <c r="D163" s="55"/>
      <c r="E163" s="55"/>
      <c r="F163" s="55"/>
      <c r="G163" s="55"/>
      <c r="H163" s="37"/>
    </row>
    <row r="164" spans="1:8" ht="13.5" thickBot="1" x14ac:dyDescent="0.25">
      <c r="A164" s="38">
        <v>6</v>
      </c>
      <c r="B164" s="36"/>
      <c r="C164" s="55"/>
      <c r="D164" s="39"/>
      <c r="E164" s="55"/>
      <c r="F164" s="55"/>
      <c r="G164" s="55"/>
      <c r="H164" s="37"/>
    </row>
    <row r="165" spans="1:8" ht="13.5" thickBot="1" x14ac:dyDescent="0.25">
      <c r="A165" s="38">
        <v>7</v>
      </c>
      <c r="B165" s="36"/>
      <c r="C165" s="55"/>
      <c r="D165" s="55"/>
      <c r="E165" s="39"/>
      <c r="F165" s="55"/>
      <c r="G165" s="55"/>
      <c r="H165" s="37"/>
    </row>
    <row r="166" spans="1:8" ht="13.5" thickBot="1" x14ac:dyDescent="0.25">
      <c r="A166" s="38">
        <v>8</v>
      </c>
      <c r="B166" s="36"/>
      <c r="C166" s="55"/>
      <c r="D166" s="55"/>
      <c r="E166" s="55"/>
      <c r="F166" s="55"/>
      <c r="G166" s="55"/>
      <c r="H166" s="37"/>
    </row>
    <row r="167" spans="1:8" ht="13.5" thickBot="1" x14ac:dyDescent="0.25">
      <c r="A167" s="38">
        <v>9</v>
      </c>
      <c r="B167" s="36"/>
      <c r="C167" s="55"/>
      <c r="D167" s="55"/>
      <c r="E167" s="55"/>
      <c r="F167" s="55"/>
      <c r="G167" s="55"/>
      <c r="H167" s="37"/>
    </row>
    <row r="168" spans="1:8" ht="13.5" thickBot="1" x14ac:dyDescent="0.25">
      <c r="A168" s="38">
        <v>10</v>
      </c>
      <c r="B168" s="36"/>
      <c r="C168" s="55"/>
      <c r="D168" s="55"/>
      <c r="E168" s="55"/>
      <c r="F168" s="55"/>
      <c r="G168" s="55"/>
      <c r="H168" s="37"/>
    </row>
    <row r="169" spans="1:8" ht="13.5" thickBot="1" x14ac:dyDescent="0.25">
      <c r="A169" s="38">
        <v>11</v>
      </c>
      <c r="B169" s="36"/>
      <c r="C169" s="39"/>
      <c r="D169" s="55"/>
      <c r="E169" s="55"/>
      <c r="F169" s="55"/>
      <c r="G169" s="55"/>
      <c r="H169" s="37"/>
    </row>
    <row r="170" spans="1:8" ht="13.5" thickBot="1" x14ac:dyDescent="0.25">
      <c r="A170" s="38">
        <v>12</v>
      </c>
      <c r="B170" s="36"/>
      <c r="C170" s="55"/>
      <c r="D170" s="55"/>
      <c r="E170" s="39"/>
      <c r="F170" s="55"/>
      <c r="G170" s="55"/>
      <c r="H170" s="37"/>
    </row>
    <row r="171" spans="1:8" ht="13.5" thickBot="1" x14ac:dyDescent="0.25">
      <c r="A171" s="38">
        <v>13</v>
      </c>
      <c r="B171" s="36"/>
      <c r="C171" s="55"/>
      <c r="D171" s="55"/>
      <c r="E171" s="55"/>
      <c r="F171" s="55"/>
      <c r="G171" s="55"/>
      <c r="H171" s="37"/>
    </row>
    <row r="172" spans="1:8" ht="13.5" thickBot="1" x14ac:dyDescent="0.25">
      <c r="A172" s="38">
        <v>14</v>
      </c>
      <c r="B172" s="36"/>
      <c r="C172" s="55"/>
      <c r="D172" s="55"/>
      <c r="E172" s="55"/>
      <c r="F172" s="55"/>
      <c r="G172" s="55"/>
      <c r="H172" s="37"/>
    </row>
    <row r="173" spans="1:8" ht="13.5" thickBot="1" x14ac:dyDescent="0.25">
      <c r="A173" s="38">
        <v>15</v>
      </c>
      <c r="B173" s="36"/>
      <c r="C173" s="55"/>
      <c r="D173" s="55"/>
      <c r="E173" s="55"/>
      <c r="F173" s="55"/>
      <c r="G173" s="55"/>
      <c r="H173" s="37"/>
    </row>
    <row r="174" spans="1:8" ht="13.5" thickBot="1" x14ac:dyDescent="0.25">
      <c r="A174" s="38">
        <v>16</v>
      </c>
      <c r="B174" s="36"/>
      <c r="C174" s="39"/>
      <c r="D174" s="39"/>
      <c r="E174" s="55"/>
      <c r="F174" s="55"/>
      <c r="G174" s="55"/>
      <c r="H174" s="37"/>
    </row>
    <row r="175" spans="1:8" ht="13.5" thickBot="1" x14ac:dyDescent="0.25">
      <c r="A175" s="38">
        <v>17</v>
      </c>
      <c r="B175" s="36"/>
      <c r="C175" s="39"/>
      <c r="D175" s="55"/>
      <c r="E175" s="55"/>
      <c r="F175" s="55"/>
      <c r="G175" s="55"/>
      <c r="H175" s="37"/>
    </row>
    <row r="176" spans="1:8" ht="13.5" thickBot="1" x14ac:dyDescent="0.25">
      <c r="A176" s="38">
        <v>18</v>
      </c>
      <c r="B176" s="36"/>
      <c r="C176" s="55"/>
      <c r="D176" s="55"/>
      <c r="E176" s="55"/>
      <c r="F176" s="55"/>
      <c r="G176" s="55"/>
      <c r="H176" s="37"/>
    </row>
    <row r="177" spans="1:8" ht="13.5" thickBot="1" x14ac:dyDescent="0.25">
      <c r="A177" s="38">
        <v>19</v>
      </c>
      <c r="B177" s="36"/>
      <c r="C177" s="55"/>
      <c r="D177" s="55"/>
      <c r="E177" s="55"/>
      <c r="F177" s="55"/>
      <c r="G177" s="55"/>
      <c r="H177" s="37"/>
    </row>
    <row r="178" spans="1:8" ht="13.5" thickBot="1" x14ac:dyDescent="0.25">
      <c r="A178" s="38">
        <v>20</v>
      </c>
      <c r="B178" s="36"/>
      <c r="C178" s="39"/>
      <c r="D178" s="55"/>
      <c r="E178" s="55"/>
      <c r="F178" s="55"/>
      <c r="G178" s="55"/>
      <c r="H178" s="37"/>
    </row>
    <row r="179" spans="1:8" ht="13.5" thickBot="1" x14ac:dyDescent="0.25">
      <c r="A179" s="38">
        <v>21</v>
      </c>
      <c r="B179" s="36"/>
      <c r="C179" s="55"/>
      <c r="D179" s="55"/>
      <c r="E179" s="55"/>
      <c r="F179" s="55"/>
      <c r="G179" s="55"/>
      <c r="H179" s="37"/>
    </row>
    <row r="180" spans="1:8" ht="13.5" thickBot="1" x14ac:dyDescent="0.25">
      <c r="A180" s="38">
        <v>22</v>
      </c>
      <c r="B180" s="36"/>
      <c r="C180" s="55"/>
      <c r="D180" s="55"/>
      <c r="E180" s="55"/>
      <c r="F180" s="55"/>
      <c r="G180" s="55"/>
      <c r="H180" s="37"/>
    </row>
    <row r="181" spans="1:8" ht="13.5" thickBot="1" x14ac:dyDescent="0.25">
      <c r="A181" s="38">
        <v>23</v>
      </c>
      <c r="B181" s="36"/>
      <c r="C181" s="39"/>
      <c r="D181" s="55"/>
      <c r="E181" s="55"/>
      <c r="F181" s="55"/>
      <c r="G181" s="55"/>
      <c r="H181" s="37"/>
    </row>
    <row r="182" spans="1:8" ht="13.5" thickBot="1" x14ac:dyDescent="0.25">
      <c r="A182" s="38">
        <v>24</v>
      </c>
      <c r="B182" s="36"/>
      <c r="C182" s="55"/>
      <c r="D182" s="55"/>
      <c r="E182" s="55"/>
      <c r="F182" s="55"/>
      <c r="G182" s="55"/>
      <c r="H182" s="37"/>
    </row>
    <row r="183" spans="1:8" ht="13.5" thickBot="1" x14ac:dyDescent="0.25">
      <c r="A183" s="38">
        <v>25</v>
      </c>
      <c r="B183" s="36"/>
      <c r="C183" s="55"/>
      <c r="D183" s="39"/>
      <c r="E183" s="39"/>
      <c r="F183" s="55"/>
      <c r="G183" s="55"/>
      <c r="H183" s="37"/>
    </row>
    <row r="184" spans="1:8" ht="13.5" thickBot="1" x14ac:dyDescent="0.25">
      <c r="A184" s="38">
        <v>26</v>
      </c>
      <c r="B184" s="36"/>
      <c r="C184" s="55"/>
      <c r="D184" s="55"/>
      <c r="E184" s="55"/>
      <c r="F184" s="55"/>
      <c r="G184" s="55"/>
      <c r="H184" s="37"/>
    </row>
    <row r="185" spans="1:8" ht="13.5" thickBot="1" x14ac:dyDescent="0.25">
      <c r="A185" s="38">
        <v>27</v>
      </c>
      <c r="B185" s="36"/>
      <c r="C185" s="39"/>
      <c r="D185" s="55"/>
      <c r="E185" s="55"/>
      <c r="F185" s="55"/>
      <c r="G185" s="55"/>
      <c r="H185" s="37"/>
    </row>
    <row r="186" spans="1:8" x14ac:dyDescent="0.2">
      <c r="F186" s="16">
        <f>SUM(F159:F185)</f>
        <v>0</v>
      </c>
      <c r="G186" s="16">
        <f>COUNT(C159:E185)</f>
        <v>0</v>
      </c>
      <c r="H186" s="4" t="e">
        <f>SUM(F186/G186)</f>
        <v>#DIV/0!</v>
      </c>
    </row>
    <row r="188" spans="1:8" ht="13.5" thickBot="1" x14ac:dyDescent="0.25">
      <c r="A188" s="132">
        <v>45439</v>
      </c>
      <c r="B188" s="133"/>
      <c r="C188" s="133"/>
      <c r="D188" s="133"/>
      <c r="E188" s="133"/>
      <c r="F188" s="133"/>
      <c r="G188" s="133"/>
    </row>
    <row r="189" spans="1:8" ht="13.5" thickBot="1" x14ac:dyDescent="0.25">
      <c r="A189" s="42" t="s">
        <v>3</v>
      </c>
      <c r="B189" s="43" t="s">
        <v>4</v>
      </c>
      <c r="C189" s="42" t="s">
        <v>27</v>
      </c>
      <c r="D189" s="42" t="s">
        <v>28</v>
      </c>
      <c r="E189" s="42" t="s">
        <v>29</v>
      </c>
      <c r="F189" s="42" t="s">
        <v>30</v>
      </c>
      <c r="G189" s="42" t="s">
        <v>5</v>
      </c>
    </row>
    <row r="190" spans="1:8" ht="13.5" thickBot="1" x14ac:dyDescent="0.25">
      <c r="A190" s="38">
        <v>1</v>
      </c>
      <c r="B190" s="36"/>
      <c r="C190" s="55"/>
      <c r="D190" s="55"/>
      <c r="E190" s="55"/>
      <c r="F190" s="55"/>
      <c r="G190" s="55"/>
      <c r="H190" s="37"/>
    </row>
    <row r="191" spans="1:8" ht="13.5" thickBot="1" x14ac:dyDescent="0.25">
      <c r="A191" s="38">
        <v>2</v>
      </c>
      <c r="B191" s="36"/>
      <c r="C191" s="55"/>
      <c r="D191" s="55"/>
      <c r="E191" s="55"/>
      <c r="F191" s="55"/>
      <c r="G191" s="55"/>
      <c r="H191" s="37"/>
    </row>
    <row r="192" spans="1:8" ht="13.5" thickBot="1" x14ac:dyDescent="0.25">
      <c r="A192" s="38">
        <v>3</v>
      </c>
      <c r="B192" s="36"/>
      <c r="C192" s="55"/>
      <c r="D192" s="39"/>
      <c r="E192" s="55"/>
      <c r="F192" s="55"/>
      <c r="G192" s="55"/>
      <c r="H192" s="37"/>
    </row>
    <row r="193" spans="1:8" ht="13.5" thickBot="1" x14ac:dyDescent="0.25">
      <c r="A193" s="38">
        <v>4</v>
      </c>
      <c r="B193" s="36"/>
      <c r="C193" s="39"/>
      <c r="D193" s="39"/>
      <c r="E193" s="55"/>
      <c r="F193" s="55"/>
      <c r="G193" s="55"/>
      <c r="H193" s="37"/>
    </row>
    <row r="194" spans="1:8" ht="13.5" thickBot="1" x14ac:dyDescent="0.25">
      <c r="A194" s="38">
        <v>5</v>
      </c>
      <c r="B194" s="36"/>
      <c r="C194" s="55"/>
      <c r="D194" s="55"/>
      <c r="E194" s="55"/>
      <c r="F194" s="55"/>
      <c r="G194" s="55"/>
      <c r="H194" s="37"/>
    </row>
    <row r="195" spans="1:8" ht="13.5" thickBot="1" x14ac:dyDescent="0.25">
      <c r="A195" s="38">
        <v>6</v>
      </c>
      <c r="B195" s="36"/>
      <c r="C195" s="55"/>
      <c r="D195" s="39"/>
      <c r="E195" s="55"/>
      <c r="F195" s="55"/>
      <c r="G195" s="55"/>
      <c r="H195" s="37"/>
    </row>
    <row r="196" spans="1:8" ht="13.5" thickBot="1" x14ac:dyDescent="0.25">
      <c r="A196" s="38">
        <v>7</v>
      </c>
      <c r="B196" s="36"/>
      <c r="C196" s="55"/>
      <c r="D196" s="55"/>
      <c r="E196" s="39"/>
      <c r="F196" s="55"/>
      <c r="G196" s="55"/>
      <c r="H196" s="37"/>
    </row>
    <row r="197" spans="1:8" ht="13.5" thickBot="1" x14ac:dyDescent="0.25">
      <c r="A197" s="38">
        <v>8</v>
      </c>
      <c r="B197" s="36"/>
      <c r="C197" s="55"/>
      <c r="D197" s="55"/>
      <c r="E197" s="55"/>
      <c r="F197" s="55"/>
      <c r="G197" s="55"/>
      <c r="H197" s="37"/>
    </row>
    <row r="198" spans="1:8" ht="13.5" thickBot="1" x14ac:dyDescent="0.25">
      <c r="A198" s="38">
        <v>9</v>
      </c>
      <c r="B198" s="36"/>
      <c r="C198" s="55"/>
      <c r="D198" s="55"/>
      <c r="E198" s="55"/>
      <c r="F198" s="55"/>
      <c r="G198" s="55"/>
      <c r="H198" s="37"/>
    </row>
    <row r="199" spans="1:8" ht="13.5" thickBot="1" x14ac:dyDescent="0.25">
      <c r="A199" s="38">
        <v>10</v>
      </c>
      <c r="B199" s="36"/>
      <c r="C199" s="55"/>
      <c r="D199" s="55"/>
      <c r="E199" s="55"/>
      <c r="F199" s="55"/>
      <c r="G199" s="55"/>
      <c r="H199" s="37"/>
    </row>
    <row r="200" spans="1:8" ht="13.5" thickBot="1" x14ac:dyDescent="0.25">
      <c r="A200" s="38">
        <v>11</v>
      </c>
      <c r="B200" s="36"/>
      <c r="C200" s="39"/>
      <c r="D200" s="55"/>
      <c r="E200" s="55"/>
      <c r="F200" s="55"/>
      <c r="G200" s="55"/>
      <c r="H200" s="37"/>
    </row>
    <row r="201" spans="1:8" ht="13.5" thickBot="1" x14ac:dyDescent="0.25">
      <c r="A201" s="38">
        <v>12</v>
      </c>
      <c r="B201" s="36"/>
      <c r="C201" s="55"/>
      <c r="D201" s="55"/>
      <c r="E201" s="39"/>
      <c r="F201" s="55"/>
      <c r="G201" s="55"/>
      <c r="H201" s="37"/>
    </row>
    <row r="202" spans="1:8" ht="13.5" thickBot="1" x14ac:dyDescent="0.25">
      <c r="A202" s="38">
        <v>13</v>
      </c>
      <c r="B202" s="36"/>
      <c r="C202" s="55"/>
      <c r="D202" s="55"/>
      <c r="E202" s="55"/>
      <c r="F202" s="55"/>
      <c r="G202" s="55"/>
      <c r="H202" s="37"/>
    </row>
    <row r="203" spans="1:8" ht="13.5" thickBot="1" x14ac:dyDescent="0.25">
      <c r="A203" s="38">
        <v>14</v>
      </c>
      <c r="B203" s="36"/>
      <c r="C203" s="55"/>
      <c r="D203" s="55"/>
      <c r="E203" s="55"/>
      <c r="F203" s="55"/>
      <c r="G203" s="55"/>
      <c r="H203" s="37"/>
    </row>
    <row r="204" spans="1:8" ht="13.5" thickBot="1" x14ac:dyDescent="0.25">
      <c r="A204" s="38">
        <v>15</v>
      </c>
      <c r="B204" s="36"/>
      <c r="C204" s="55"/>
      <c r="D204" s="55"/>
      <c r="E204" s="55"/>
      <c r="F204" s="55"/>
      <c r="G204" s="55"/>
      <c r="H204" s="37"/>
    </row>
    <row r="205" spans="1:8" ht="13.5" thickBot="1" x14ac:dyDescent="0.25">
      <c r="A205" s="38">
        <v>16</v>
      </c>
      <c r="B205" s="36"/>
      <c r="C205" s="39"/>
      <c r="D205" s="39"/>
      <c r="E205" s="55"/>
      <c r="F205" s="55"/>
      <c r="G205" s="55"/>
      <c r="H205" s="37"/>
    </row>
    <row r="206" spans="1:8" ht="13.5" thickBot="1" x14ac:dyDescent="0.25">
      <c r="A206" s="38">
        <v>17</v>
      </c>
      <c r="B206" s="36"/>
      <c r="C206" s="39"/>
      <c r="D206" s="55"/>
      <c r="E206" s="55"/>
      <c r="F206" s="55"/>
      <c r="G206" s="55"/>
      <c r="H206" s="37"/>
    </row>
    <row r="207" spans="1:8" ht="13.5" thickBot="1" x14ac:dyDescent="0.25">
      <c r="A207" s="38">
        <v>18</v>
      </c>
      <c r="B207" s="36"/>
      <c r="C207" s="55"/>
      <c r="D207" s="55"/>
      <c r="E207" s="55"/>
      <c r="F207" s="55"/>
      <c r="G207" s="55"/>
      <c r="H207" s="37"/>
    </row>
    <row r="208" spans="1:8" ht="13.5" thickBot="1" x14ac:dyDescent="0.25">
      <c r="A208" s="38">
        <v>19</v>
      </c>
      <c r="B208" s="36"/>
      <c r="C208" s="55"/>
      <c r="D208" s="55"/>
      <c r="E208" s="55"/>
      <c r="F208" s="55"/>
      <c r="G208" s="55"/>
      <c r="H208" s="37"/>
    </row>
    <row r="209" spans="1:8" ht="13.5" thickBot="1" x14ac:dyDescent="0.25">
      <c r="A209" s="38">
        <v>20</v>
      </c>
      <c r="B209" s="36"/>
      <c r="C209" s="39"/>
      <c r="D209" s="55"/>
      <c r="E209" s="55"/>
      <c r="F209" s="55"/>
      <c r="G209" s="55"/>
      <c r="H209" s="37"/>
    </row>
    <row r="210" spans="1:8" ht="13.5" thickBot="1" x14ac:dyDescent="0.25">
      <c r="A210" s="38">
        <v>21</v>
      </c>
      <c r="B210" s="36"/>
      <c r="C210" s="55"/>
      <c r="D210" s="55"/>
      <c r="E210" s="55"/>
      <c r="F210" s="55"/>
      <c r="G210" s="55"/>
      <c r="H210" s="37"/>
    </row>
    <row r="211" spans="1:8" ht="13.5" thickBot="1" x14ac:dyDescent="0.25">
      <c r="A211" s="38">
        <v>22</v>
      </c>
      <c r="B211" s="36"/>
      <c r="C211" s="55"/>
      <c r="D211" s="55"/>
      <c r="E211" s="55"/>
      <c r="F211" s="55"/>
      <c r="G211" s="55"/>
      <c r="H211" s="37"/>
    </row>
    <row r="212" spans="1:8" ht="13.5" thickBot="1" x14ac:dyDescent="0.25">
      <c r="A212" s="38">
        <v>23</v>
      </c>
      <c r="B212" s="36"/>
      <c r="C212" s="39"/>
      <c r="D212" s="55"/>
      <c r="E212" s="55"/>
      <c r="F212" s="55"/>
      <c r="G212" s="55"/>
      <c r="H212" s="37"/>
    </row>
    <row r="213" spans="1:8" ht="13.5" thickBot="1" x14ac:dyDescent="0.25">
      <c r="A213" s="38">
        <v>24</v>
      </c>
      <c r="B213" s="36"/>
      <c r="C213" s="55"/>
      <c r="D213" s="55"/>
      <c r="E213" s="55"/>
      <c r="F213" s="55"/>
      <c r="G213" s="55"/>
      <c r="H213" s="37"/>
    </row>
    <row r="214" spans="1:8" ht="13.5" thickBot="1" x14ac:dyDescent="0.25">
      <c r="A214" s="38">
        <v>25</v>
      </c>
      <c r="B214" s="36"/>
      <c r="C214" s="55"/>
      <c r="D214" s="39"/>
      <c r="E214" s="39"/>
      <c r="F214" s="55"/>
      <c r="G214" s="55"/>
      <c r="H214" s="37"/>
    </row>
    <row r="215" spans="1:8" ht="13.5" thickBot="1" x14ac:dyDescent="0.25">
      <c r="A215" s="38">
        <v>26</v>
      </c>
      <c r="B215" s="36"/>
      <c r="C215" s="55"/>
      <c r="D215" s="55"/>
      <c r="E215" s="55"/>
      <c r="F215" s="55"/>
      <c r="G215" s="55"/>
      <c r="H215" s="37"/>
    </row>
    <row r="216" spans="1:8" ht="13.5" thickBot="1" x14ac:dyDescent="0.25">
      <c r="A216" s="38">
        <v>27</v>
      </c>
      <c r="B216" s="36"/>
      <c r="C216" s="39"/>
      <c r="D216" s="55"/>
      <c r="E216" s="55"/>
      <c r="F216" s="55"/>
      <c r="G216" s="55"/>
      <c r="H216" s="37"/>
    </row>
    <row r="217" spans="1:8" x14ac:dyDescent="0.2">
      <c r="F217" s="16">
        <f>SUM(F190:F216)</f>
        <v>0</v>
      </c>
      <c r="G217" s="16">
        <f>COUNT(C190:E216)</f>
        <v>0</v>
      </c>
      <c r="H217" s="4" t="e">
        <f>SUM(F217/G217)</f>
        <v>#DIV/0!</v>
      </c>
    </row>
    <row r="220" spans="1:8" ht="13.5" thickBot="1" x14ac:dyDescent="0.25">
      <c r="A220" s="132">
        <v>45446</v>
      </c>
      <c r="B220" s="133"/>
      <c r="C220" s="133"/>
      <c r="D220" s="133"/>
      <c r="E220" s="133"/>
      <c r="F220" s="133"/>
      <c r="G220" s="133"/>
    </row>
    <row r="221" spans="1:8" ht="13.5" thickBot="1" x14ac:dyDescent="0.25">
      <c r="A221" s="42" t="s">
        <v>3</v>
      </c>
      <c r="B221" s="43" t="s">
        <v>4</v>
      </c>
      <c r="C221" s="42" t="s">
        <v>27</v>
      </c>
      <c r="D221" s="42" t="s">
        <v>28</v>
      </c>
      <c r="E221" s="42" t="s">
        <v>29</v>
      </c>
      <c r="F221" s="42" t="s">
        <v>30</v>
      </c>
      <c r="G221" s="42" t="s">
        <v>5</v>
      </c>
    </row>
    <row r="222" spans="1:8" ht="13.5" thickBot="1" x14ac:dyDescent="0.25">
      <c r="A222" s="38">
        <v>1</v>
      </c>
      <c r="B222" s="36"/>
      <c r="C222" s="55"/>
      <c r="D222" s="55"/>
      <c r="E222" s="55"/>
      <c r="F222" s="55"/>
      <c r="G222" s="55"/>
      <c r="H222" s="37"/>
    </row>
    <row r="223" spans="1:8" ht="13.5" thickBot="1" x14ac:dyDescent="0.25">
      <c r="A223" s="38">
        <v>2</v>
      </c>
      <c r="B223" s="36"/>
      <c r="C223" s="55"/>
      <c r="D223" s="55"/>
      <c r="E223" s="55"/>
      <c r="F223" s="55"/>
      <c r="G223" s="55"/>
      <c r="H223" s="37"/>
    </row>
    <row r="224" spans="1:8" ht="13.5" thickBot="1" x14ac:dyDescent="0.25">
      <c r="A224" s="38">
        <v>3</v>
      </c>
      <c r="B224" s="36"/>
      <c r="C224" s="55"/>
      <c r="D224" s="39"/>
      <c r="E224" s="55"/>
      <c r="F224" s="55"/>
      <c r="G224" s="55"/>
      <c r="H224" s="37"/>
    </row>
    <row r="225" spans="1:8" ht="13.5" thickBot="1" x14ac:dyDescent="0.25">
      <c r="A225" s="38">
        <v>4</v>
      </c>
      <c r="B225" s="36"/>
      <c r="C225" s="39"/>
      <c r="D225" s="39"/>
      <c r="E225" s="55"/>
      <c r="F225" s="55"/>
      <c r="G225" s="55"/>
      <c r="H225" s="37"/>
    </row>
    <row r="226" spans="1:8" ht="13.5" thickBot="1" x14ac:dyDescent="0.25">
      <c r="A226" s="38">
        <v>5</v>
      </c>
      <c r="B226" s="36"/>
      <c r="C226" s="55"/>
      <c r="D226" s="55"/>
      <c r="E226" s="55"/>
      <c r="F226" s="55"/>
      <c r="G226" s="55"/>
      <c r="H226" s="37"/>
    </row>
    <row r="227" spans="1:8" ht="13.5" thickBot="1" x14ac:dyDescent="0.25">
      <c r="A227" s="38">
        <v>6</v>
      </c>
      <c r="B227" s="36"/>
      <c r="C227" s="55"/>
      <c r="D227" s="39"/>
      <c r="E227" s="55"/>
      <c r="F227" s="55"/>
      <c r="G227" s="55"/>
      <c r="H227" s="37"/>
    </row>
    <row r="228" spans="1:8" ht="13.5" thickBot="1" x14ac:dyDescent="0.25">
      <c r="A228" s="38">
        <v>7</v>
      </c>
      <c r="B228" s="36"/>
      <c r="C228" s="55"/>
      <c r="D228" s="55"/>
      <c r="E228" s="39"/>
      <c r="F228" s="55"/>
      <c r="G228" s="55"/>
      <c r="H228" s="37"/>
    </row>
    <row r="229" spans="1:8" ht="13.5" thickBot="1" x14ac:dyDescent="0.25">
      <c r="A229" s="38">
        <v>8</v>
      </c>
      <c r="B229" s="36"/>
      <c r="C229" s="55"/>
      <c r="D229" s="55"/>
      <c r="E229" s="55"/>
      <c r="F229" s="55"/>
      <c r="G229" s="55"/>
      <c r="H229" s="37"/>
    </row>
    <row r="230" spans="1:8" ht="13.5" thickBot="1" x14ac:dyDescent="0.25">
      <c r="A230" s="38">
        <v>9</v>
      </c>
      <c r="B230" s="36"/>
      <c r="C230" s="55"/>
      <c r="D230" s="55"/>
      <c r="E230" s="55"/>
      <c r="F230" s="55"/>
      <c r="G230" s="55"/>
      <c r="H230" s="37"/>
    </row>
    <row r="231" spans="1:8" ht="13.5" thickBot="1" x14ac:dyDescent="0.25">
      <c r="A231" s="38">
        <v>10</v>
      </c>
      <c r="B231" s="36"/>
      <c r="C231" s="55"/>
      <c r="D231" s="55"/>
      <c r="E231" s="55"/>
      <c r="F231" s="55"/>
      <c r="G231" s="55"/>
      <c r="H231" s="37"/>
    </row>
    <row r="232" spans="1:8" ht="13.5" thickBot="1" x14ac:dyDescent="0.25">
      <c r="A232" s="38">
        <v>11</v>
      </c>
      <c r="B232" s="36"/>
      <c r="C232" s="39"/>
      <c r="D232" s="55"/>
      <c r="E232" s="55"/>
      <c r="F232" s="55"/>
      <c r="G232" s="55"/>
      <c r="H232" s="37"/>
    </row>
    <row r="233" spans="1:8" ht="13.5" thickBot="1" x14ac:dyDescent="0.25">
      <c r="A233" s="38">
        <v>12</v>
      </c>
      <c r="B233" s="36"/>
      <c r="C233" s="55"/>
      <c r="D233" s="55"/>
      <c r="E233" s="39"/>
      <c r="F233" s="55"/>
      <c r="G233" s="55"/>
      <c r="H233" s="37"/>
    </row>
    <row r="234" spans="1:8" ht="13.5" thickBot="1" x14ac:dyDescent="0.25">
      <c r="A234" s="38">
        <v>13</v>
      </c>
      <c r="B234" s="36"/>
      <c r="C234" s="55"/>
      <c r="D234" s="55"/>
      <c r="E234" s="55"/>
      <c r="F234" s="55"/>
      <c r="G234" s="55"/>
      <c r="H234" s="37"/>
    </row>
    <row r="235" spans="1:8" ht="13.5" thickBot="1" x14ac:dyDescent="0.25">
      <c r="A235" s="38">
        <v>14</v>
      </c>
      <c r="B235" s="36"/>
      <c r="C235" s="55"/>
      <c r="D235" s="55"/>
      <c r="E235" s="55"/>
      <c r="F235" s="55"/>
      <c r="G235" s="55"/>
      <c r="H235" s="37"/>
    </row>
    <row r="236" spans="1:8" ht="13.5" thickBot="1" x14ac:dyDescent="0.25">
      <c r="A236" s="38">
        <v>15</v>
      </c>
      <c r="B236" s="36"/>
      <c r="C236" s="55"/>
      <c r="D236" s="55"/>
      <c r="E236" s="55"/>
      <c r="F236" s="55"/>
      <c r="G236" s="55"/>
      <c r="H236" s="37"/>
    </row>
    <row r="237" spans="1:8" ht="13.5" thickBot="1" x14ac:dyDescent="0.25">
      <c r="A237" s="38">
        <v>16</v>
      </c>
      <c r="B237" s="36"/>
      <c r="C237" s="39"/>
      <c r="D237" s="39"/>
      <c r="E237" s="55"/>
      <c r="F237" s="55"/>
      <c r="G237" s="55"/>
      <c r="H237" s="37"/>
    </row>
    <row r="238" spans="1:8" ht="13.5" thickBot="1" x14ac:dyDescent="0.25">
      <c r="A238" s="38">
        <v>17</v>
      </c>
      <c r="B238" s="36"/>
      <c r="C238" s="39"/>
      <c r="D238" s="55"/>
      <c r="E238" s="55"/>
      <c r="F238" s="55"/>
      <c r="G238" s="55"/>
      <c r="H238" s="37"/>
    </row>
    <row r="239" spans="1:8" ht="13.5" thickBot="1" x14ac:dyDescent="0.25">
      <c r="A239" s="38">
        <v>18</v>
      </c>
      <c r="B239" s="36"/>
      <c r="C239" s="55"/>
      <c r="D239" s="55"/>
      <c r="E239" s="55"/>
      <c r="F239" s="55"/>
      <c r="G239" s="55"/>
      <c r="H239" s="37"/>
    </row>
    <row r="240" spans="1:8" ht="13.5" thickBot="1" x14ac:dyDescent="0.25">
      <c r="A240" s="38">
        <v>19</v>
      </c>
      <c r="B240" s="36"/>
      <c r="C240" s="55"/>
      <c r="D240" s="55"/>
      <c r="E240" s="55"/>
      <c r="F240" s="55"/>
      <c r="G240" s="55"/>
      <c r="H240" s="37"/>
    </row>
    <row r="241" spans="1:8" ht="13.5" thickBot="1" x14ac:dyDescent="0.25">
      <c r="A241" s="38">
        <v>20</v>
      </c>
      <c r="B241" s="36"/>
      <c r="C241" s="39"/>
      <c r="D241" s="55"/>
      <c r="E241" s="55"/>
      <c r="F241" s="55"/>
      <c r="G241" s="55"/>
      <c r="H241" s="37"/>
    </row>
    <row r="242" spans="1:8" ht="13.5" thickBot="1" x14ac:dyDescent="0.25">
      <c r="A242" s="38">
        <v>21</v>
      </c>
      <c r="B242" s="36"/>
      <c r="C242" s="55"/>
      <c r="D242" s="55"/>
      <c r="E242" s="55"/>
      <c r="F242" s="55"/>
      <c r="G242" s="55"/>
      <c r="H242" s="37"/>
    </row>
    <row r="243" spans="1:8" ht="13.5" thickBot="1" x14ac:dyDescent="0.25">
      <c r="A243" s="38">
        <v>22</v>
      </c>
      <c r="B243" s="36"/>
      <c r="C243" s="55"/>
      <c r="D243" s="55"/>
      <c r="E243" s="55"/>
      <c r="F243" s="55"/>
      <c r="G243" s="55"/>
      <c r="H243" s="37"/>
    </row>
    <row r="244" spans="1:8" ht="13.5" thickBot="1" x14ac:dyDescent="0.25">
      <c r="A244" s="38">
        <v>23</v>
      </c>
      <c r="B244" s="36"/>
      <c r="C244" s="39"/>
      <c r="D244" s="55"/>
      <c r="E244" s="55"/>
      <c r="F244" s="55"/>
      <c r="G244" s="55"/>
      <c r="H244" s="37"/>
    </row>
    <row r="245" spans="1:8" ht="13.5" thickBot="1" x14ac:dyDescent="0.25">
      <c r="A245" s="38">
        <v>24</v>
      </c>
      <c r="B245" s="36"/>
      <c r="C245" s="55"/>
      <c r="D245" s="55"/>
      <c r="E245" s="55"/>
      <c r="F245" s="55"/>
      <c r="G245" s="55"/>
      <c r="H245" s="37"/>
    </row>
    <row r="246" spans="1:8" ht="13.5" thickBot="1" x14ac:dyDescent="0.25">
      <c r="A246" s="38">
        <v>25</v>
      </c>
      <c r="B246" s="36"/>
      <c r="C246" s="55"/>
      <c r="D246" s="39"/>
      <c r="E246" s="39"/>
      <c r="F246" s="55"/>
      <c r="G246" s="55"/>
      <c r="H246" s="37"/>
    </row>
    <row r="247" spans="1:8" ht="13.5" thickBot="1" x14ac:dyDescent="0.25">
      <c r="A247" s="38">
        <v>26</v>
      </c>
      <c r="B247" s="36"/>
      <c r="C247" s="55"/>
      <c r="D247" s="55"/>
      <c r="E247" s="55"/>
      <c r="F247" s="55"/>
      <c r="G247" s="55"/>
      <c r="H247" s="37"/>
    </row>
    <row r="248" spans="1:8" ht="13.5" thickBot="1" x14ac:dyDescent="0.25">
      <c r="A248" s="38">
        <v>27</v>
      </c>
      <c r="B248" s="36"/>
      <c r="C248" s="39"/>
      <c r="D248" s="55"/>
      <c r="E248" s="55"/>
      <c r="F248" s="55"/>
      <c r="G248" s="55"/>
      <c r="H248" s="37"/>
    </row>
    <row r="249" spans="1:8" x14ac:dyDescent="0.2">
      <c r="F249" s="16">
        <f>SUM(F222:F248)</f>
        <v>0</v>
      </c>
      <c r="G249" s="16">
        <f>COUNT(C222:E248)</f>
        <v>0</v>
      </c>
      <c r="H249" s="4" t="e">
        <f>SUM(F249/G249)</f>
        <v>#DIV/0!</v>
      </c>
    </row>
    <row r="251" spans="1:8" ht="13.5" thickBot="1" x14ac:dyDescent="0.25">
      <c r="A251" s="132">
        <v>45453</v>
      </c>
      <c r="B251" s="133"/>
      <c r="C251" s="133"/>
      <c r="D251" s="133"/>
      <c r="E251" s="133"/>
      <c r="F251" s="133"/>
      <c r="G251" s="133"/>
    </row>
    <row r="252" spans="1:8" ht="13.5" thickBot="1" x14ac:dyDescent="0.25">
      <c r="A252" s="42" t="s">
        <v>3</v>
      </c>
      <c r="B252" s="43" t="s">
        <v>4</v>
      </c>
      <c r="C252" s="42" t="s">
        <v>27</v>
      </c>
      <c r="D252" s="42" t="s">
        <v>28</v>
      </c>
      <c r="E252" s="42" t="s">
        <v>29</v>
      </c>
      <c r="F252" s="42" t="s">
        <v>30</v>
      </c>
      <c r="G252" s="42" t="s">
        <v>5</v>
      </c>
    </row>
    <row r="253" spans="1:8" ht="13.5" thickBot="1" x14ac:dyDescent="0.25">
      <c r="A253" s="38">
        <v>1</v>
      </c>
      <c r="B253" s="36"/>
      <c r="C253" s="55"/>
      <c r="D253" s="55"/>
      <c r="E253" s="55"/>
      <c r="F253" s="55"/>
      <c r="G253" s="55"/>
    </row>
    <row r="254" spans="1:8" ht="13.5" thickBot="1" x14ac:dyDescent="0.25">
      <c r="A254" s="38">
        <v>2</v>
      </c>
      <c r="B254" s="36"/>
      <c r="C254" s="55"/>
      <c r="D254" s="55"/>
      <c r="E254" s="55"/>
      <c r="F254" s="55"/>
      <c r="G254" s="55"/>
    </row>
    <row r="255" spans="1:8" ht="13.5" thickBot="1" x14ac:dyDescent="0.25">
      <c r="A255" s="38">
        <v>3</v>
      </c>
      <c r="B255" s="36"/>
      <c r="C255" s="55"/>
      <c r="D255" s="39"/>
      <c r="E255" s="55"/>
      <c r="F255" s="55"/>
      <c r="G255" s="55"/>
    </row>
    <row r="256" spans="1:8" ht="13.5" thickBot="1" x14ac:dyDescent="0.25">
      <c r="A256" s="38">
        <v>4</v>
      </c>
      <c r="B256" s="36"/>
      <c r="C256" s="39"/>
      <c r="D256" s="39"/>
      <c r="E256" s="55"/>
      <c r="F256" s="55"/>
      <c r="G256" s="55"/>
    </row>
    <row r="257" spans="1:7" ht="13.5" thickBot="1" x14ac:dyDescent="0.25">
      <c r="A257" s="38">
        <v>5</v>
      </c>
      <c r="B257" s="36"/>
      <c r="C257" s="55"/>
      <c r="D257" s="55"/>
      <c r="E257" s="55"/>
      <c r="F257" s="55"/>
      <c r="G257" s="55"/>
    </row>
    <row r="258" spans="1:7" ht="13.5" thickBot="1" x14ac:dyDescent="0.25">
      <c r="A258" s="38">
        <v>6</v>
      </c>
      <c r="B258" s="36"/>
      <c r="C258" s="55"/>
      <c r="D258" s="39"/>
      <c r="E258" s="55"/>
      <c r="F258" s="55"/>
      <c r="G258" s="55"/>
    </row>
    <row r="259" spans="1:7" ht="13.5" thickBot="1" x14ac:dyDescent="0.25">
      <c r="A259" s="38">
        <v>7</v>
      </c>
      <c r="B259" s="36"/>
      <c r="C259" s="55"/>
      <c r="D259" s="55"/>
      <c r="E259" s="39"/>
      <c r="F259" s="55"/>
      <c r="G259" s="55"/>
    </row>
    <row r="260" spans="1:7" ht="13.5" thickBot="1" x14ac:dyDescent="0.25">
      <c r="A260" s="38">
        <v>8</v>
      </c>
      <c r="B260" s="36"/>
      <c r="C260" s="55"/>
      <c r="D260" s="55"/>
      <c r="E260" s="55"/>
      <c r="F260" s="55"/>
      <c r="G260" s="55"/>
    </row>
    <row r="261" spans="1:7" ht="13.5" thickBot="1" x14ac:dyDescent="0.25">
      <c r="A261" s="38">
        <v>9</v>
      </c>
      <c r="B261" s="36"/>
      <c r="C261" s="55"/>
      <c r="D261" s="55"/>
      <c r="E261" s="55"/>
      <c r="F261" s="55"/>
      <c r="G261" s="55"/>
    </row>
    <row r="262" spans="1:7" ht="13.5" thickBot="1" x14ac:dyDescent="0.25">
      <c r="A262" s="38">
        <v>10</v>
      </c>
      <c r="B262" s="36"/>
      <c r="C262" s="55"/>
      <c r="D262" s="55"/>
      <c r="E262" s="55"/>
      <c r="F262" s="55"/>
      <c r="G262" s="55"/>
    </row>
    <row r="263" spans="1:7" ht="13.5" thickBot="1" x14ac:dyDescent="0.25">
      <c r="A263" s="38">
        <v>11</v>
      </c>
      <c r="B263" s="36"/>
      <c r="C263" s="39"/>
      <c r="D263" s="55"/>
      <c r="E263" s="55"/>
      <c r="F263" s="55"/>
      <c r="G263" s="55"/>
    </row>
    <row r="264" spans="1:7" ht="13.5" thickBot="1" x14ac:dyDescent="0.25">
      <c r="A264" s="38">
        <v>12</v>
      </c>
      <c r="B264" s="36"/>
      <c r="C264" s="55"/>
      <c r="D264" s="55"/>
      <c r="E264" s="39"/>
      <c r="F264" s="55"/>
      <c r="G264" s="55"/>
    </row>
    <row r="265" spans="1:7" ht="13.5" thickBot="1" x14ac:dyDescent="0.25">
      <c r="A265" s="38">
        <v>13</v>
      </c>
      <c r="B265" s="36"/>
      <c r="C265" s="55"/>
      <c r="D265" s="55"/>
      <c r="E265" s="55"/>
      <c r="F265" s="55"/>
      <c r="G265" s="55"/>
    </row>
    <row r="266" spans="1:7" ht="13.5" thickBot="1" x14ac:dyDescent="0.25">
      <c r="A266" s="38">
        <v>14</v>
      </c>
      <c r="B266" s="36"/>
      <c r="C266" s="55"/>
      <c r="D266" s="55"/>
      <c r="E266" s="55"/>
      <c r="F266" s="55"/>
      <c r="G266" s="55"/>
    </row>
    <row r="267" spans="1:7" ht="13.5" thickBot="1" x14ac:dyDescent="0.25">
      <c r="A267" s="38">
        <v>15</v>
      </c>
      <c r="B267" s="36"/>
      <c r="C267" s="55"/>
      <c r="D267" s="55"/>
      <c r="E267" s="55"/>
      <c r="F267" s="55"/>
      <c r="G267" s="55"/>
    </row>
    <row r="268" spans="1:7" ht="13.5" thickBot="1" x14ac:dyDescent="0.25">
      <c r="A268" s="38">
        <v>16</v>
      </c>
      <c r="B268" s="36"/>
      <c r="C268" s="39"/>
      <c r="D268" s="39"/>
      <c r="E268" s="55"/>
      <c r="F268" s="55"/>
      <c r="G268" s="55"/>
    </row>
    <row r="269" spans="1:7" ht="13.5" thickBot="1" x14ac:dyDescent="0.25">
      <c r="A269" s="38">
        <v>17</v>
      </c>
      <c r="B269" s="36"/>
      <c r="C269" s="39"/>
      <c r="D269" s="55"/>
      <c r="E269" s="55"/>
      <c r="F269" s="55"/>
      <c r="G269" s="55"/>
    </row>
    <row r="270" spans="1:7" ht="13.5" thickBot="1" x14ac:dyDescent="0.25">
      <c r="A270" s="38">
        <v>18</v>
      </c>
      <c r="B270" s="36"/>
      <c r="C270" s="55"/>
      <c r="D270" s="55"/>
      <c r="E270" s="55"/>
      <c r="F270" s="55"/>
      <c r="G270" s="55"/>
    </row>
    <row r="271" spans="1:7" ht="13.5" thickBot="1" x14ac:dyDescent="0.25">
      <c r="A271" s="38">
        <v>19</v>
      </c>
      <c r="B271" s="36"/>
      <c r="C271" s="55"/>
      <c r="D271" s="55"/>
      <c r="E271" s="55"/>
      <c r="F271" s="55"/>
      <c r="G271" s="55"/>
    </row>
    <row r="272" spans="1:7" ht="13.5" thickBot="1" x14ac:dyDescent="0.25">
      <c r="A272" s="38">
        <v>20</v>
      </c>
      <c r="B272" s="36"/>
      <c r="C272" s="39"/>
      <c r="D272" s="55"/>
      <c r="E272" s="55"/>
      <c r="F272" s="55"/>
      <c r="G272" s="55"/>
    </row>
    <row r="273" spans="1:8" ht="13.5" thickBot="1" x14ac:dyDescent="0.25">
      <c r="A273" s="38">
        <v>21</v>
      </c>
      <c r="B273" s="36"/>
      <c r="C273" s="55"/>
      <c r="D273" s="55"/>
      <c r="E273" s="55"/>
      <c r="F273" s="55"/>
      <c r="G273" s="55"/>
    </row>
    <row r="274" spans="1:8" ht="13.5" thickBot="1" x14ac:dyDescent="0.25">
      <c r="A274" s="38">
        <v>22</v>
      </c>
      <c r="B274" s="36"/>
      <c r="C274" s="55"/>
      <c r="D274" s="55"/>
      <c r="E274" s="55"/>
      <c r="F274" s="55"/>
      <c r="G274" s="55"/>
    </row>
    <row r="275" spans="1:8" ht="13.5" thickBot="1" x14ac:dyDescent="0.25">
      <c r="A275" s="38">
        <v>23</v>
      </c>
      <c r="B275" s="36"/>
      <c r="C275" s="39"/>
      <c r="D275" s="55"/>
      <c r="E275" s="55"/>
      <c r="F275" s="55"/>
      <c r="G275" s="55"/>
    </row>
    <row r="276" spans="1:8" ht="13.5" thickBot="1" x14ac:dyDescent="0.25">
      <c r="A276" s="38">
        <v>24</v>
      </c>
      <c r="B276" s="36"/>
      <c r="C276" s="55"/>
      <c r="D276" s="55"/>
      <c r="E276" s="55"/>
      <c r="F276" s="55"/>
      <c r="G276" s="55"/>
    </row>
    <row r="277" spans="1:8" ht="13.5" thickBot="1" x14ac:dyDescent="0.25">
      <c r="A277" s="38">
        <v>25</v>
      </c>
      <c r="B277" s="36"/>
      <c r="C277" s="55"/>
      <c r="D277" s="39"/>
      <c r="E277" s="39"/>
      <c r="F277" s="55"/>
      <c r="G277" s="55"/>
    </row>
    <row r="278" spans="1:8" ht="13.5" thickBot="1" x14ac:dyDescent="0.25">
      <c r="A278" s="38">
        <v>26</v>
      </c>
      <c r="B278" s="36"/>
      <c r="C278" s="55"/>
      <c r="D278" s="55"/>
      <c r="E278" s="55"/>
      <c r="F278" s="55"/>
      <c r="G278" s="55"/>
    </row>
    <row r="279" spans="1:8" ht="13.5" thickBot="1" x14ac:dyDescent="0.25">
      <c r="A279" s="38">
        <v>27</v>
      </c>
      <c r="B279" s="36"/>
      <c r="C279" s="39"/>
      <c r="D279" s="55"/>
      <c r="E279" s="55"/>
      <c r="F279" s="55"/>
      <c r="G279" s="55"/>
    </row>
    <row r="280" spans="1:8" x14ac:dyDescent="0.2">
      <c r="F280" s="16">
        <f>SUM(F253:F279)</f>
        <v>0</v>
      </c>
      <c r="G280" s="16">
        <f>COUNT(C253:E279)</f>
        <v>0</v>
      </c>
      <c r="H280" s="4" t="e">
        <f>SUM(F280/G280)</f>
        <v>#DIV/0!</v>
      </c>
    </row>
  </sheetData>
  <sortState xmlns:xlrd2="http://schemas.microsoft.com/office/spreadsheetml/2017/richdata2" ref="B97:G123">
    <sortCondition ref="B97:B123"/>
  </sortState>
  <mergeCells count="9">
    <mergeCell ref="A188:G188"/>
    <mergeCell ref="A220:G220"/>
    <mergeCell ref="A251:G251"/>
    <mergeCell ref="A157:G157"/>
    <mergeCell ref="A1:G1"/>
    <mergeCell ref="A33:G33"/>
    <mergeCell ref="A64:G64"/>
    <mergeCell ref="A95:G95"/>
    <mergeCell ref="A126:G1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96"/>
  <sheetViews>
    <sheetView topLeftCell="H1" zoomScaleNormal="100" workbookViewId="0">
      <selection activeCell="AK4" sqref="AK4:AN55"/>
    </sheetView>
  </sheetViews>
  <sheetFormatPr baseColWidth="10" defaultColWidth="11.5703125" defaultRowHeight="15" x14ac:dyDescent="0.25"/>
  <cols>
    <col min="1" max="1" width="6.28515625" style="51" customWidth="1"/>
    <col min="2" max="2" width="22.85546875" style="44" customWidth="1"/>
    <col min="3" max="4" width="9.28515625" style="51" customWidth="1"/>
    <col min="5" max="5" width="9.28515625" style="61" customWidth="1"/>
    <col min="6" max="6" width="5.7109375" style="44" customWidth="1"/>
    <col min="7" max="7" width="9.28515625" style="44" bestFit="1" customWidth="1"/>
    <col min="8" max="8" width="22.7109375" style="44" bestFit="1" customWidth="1"/>
    <col min="9" max="10" width="9" style="44" customWidth="1"/>
    <col min="11" max="11" width="9" style="52" customWidth="1"/>
    <col min="12" max="12" width="6.140625" style="44" customWidth="1"/>
    <col min="13" max="13" width="9.28515625" style="44" customWidth="1"/>
    <col min="14" max="14" width="22.7109375" style="44" customWidth="1"/>
    <col min="15" max="16" width="9" style="44" customWidth="1"/>
    <col min="17" max="17" width="9" style="52" customWidth="1"/>
    <col min="18" max="18" width="6.140625" style="44" customWidth="1"/>
    <col min="19" max="19" width="6.140625" style="44" hidden="1" customWidth="1"/>
    <col min="20" max="20" width="22.28515625" style="44" hidden="1" customWidth="1"/>
    <col min="21" max="21" width="8.28515625" style="44" hidden="1" customWidth="1"/>
    <col min="22" max="22" width="9.7109375" style="44" hidden="1" customWidth="1"/>
    <col min="23" max="23" width="10.140625" style="44" hidden="1" customWidth="1"/>
    <col min="24" max="25" width="6.140625" style="44" hidden="1" customWidth="1"/>
    <col min="26" max="26" width="22.28515625" style="44" hidden="1" customWidth="1"/>
    <col min="27" max="30" width="9" style="44" hidden="1" customWidth="1"/>
    <col min="31" max="31" width="19.7109375" style="44" hidden="1" customWidth="1"/>
    <col min="32" max="35" width="9" style="44" hidden="1" customWidth="1"/>
    <col min="36" max="36" width="9.28515625" style="51" bestFit="1" customWidth="1"/>
    <col min="37" max="37" width="22.7109375" style="44" bestFit="1" customWidth="1"/>
    <col min="38" max="39" width="9.85546875" style="92" customWidth="1"/>
    <col min="40" max="40" width="9.85546875" style="93" customWidth="1"/>
    <col min="41" max="16384" width="11.5703125" style="44"/>
  </cols>
  <sheetData>
    <row r="1" spans="1:40" ht="18.75" x14ac:dyDescent="0.3">
      <c r="A1" s="117" t="s">
        <v>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</row>
    <row r="2" spans="1:40" s="45" customFormat="1" ht="19.899999999999999" customHeight="1" x14ac:dyDescent="0.3">
      <c r="A2" s="118" t="s">
        <v>72</v>
      </c>
      <c r="B2" s="117"/>
      <c r="C2" s="117"/>
      <c r="D2" s="117"/>
      <c r="E2" s="117"/>
      <c r="G2" s="118" t="s">
        <v>73</v>
      </c>
      <c r="H2" s="117"/>
      <c r="I2" s="117"/>
      <c r="J2" s="117"/>
      <c r="K2" s="117"/>
      <c r="M2" s="118" t="s">
        <v>74</v>
      </c>
      <c r="N2" s="117"/>
      <c r="O2" s="117"/>
      <c r="P2" s="117"/>
      <c r="Q2" s="117"/>
      <c r="S2" s="118">
        <v>45378</v>
      </c>
      <c r="T2" s="117"/>
      <c r="U2" s="117"/>
      <c r="V2" s="117"/>
      <c r="W2" s="117"/>
      <c r="Y2" s="118">
        <v>45473</v>
      </c>
      <c r="Z2" s="117"/>
      <c r="AA2" s="117"/>
      <c r="AB2" s="117"/>
      <c r="AC2" s="117"/>
      <c r="AD2" s="119">
        <v>45804</v>
      </c>
      <c r="AE2" s="120"/>
      <c r="AF2" s="120"/>
      <c r="AG2" s="120"/>
      <c r="AH2" s="120"/>
      <c r="AI2" s="100"/>
      <c r="AJ2" s="117" t="s">
        <v>46</v>
      </c>
      <c r="AK2" s="117"/>
      <c r="AL2" s="117"/>
      <c r="AM2" s="117"/>
      <c r="AN2" s="117"/>
    </row>
    <row r="3" spans="1:40" ht="15.75" thickBot="1" x14ac:dyDescent="0.3">
      <c r="A3" s="46" t="s">
        <v>3</v>
      </c>
      <c r="B3" s="47" t="s">
        <v>4</v>
      </c>
      <c r="C3" s="46" t="s">
        <v>5</v>
      </c>
      <c r="D3" s="46" t="s">
        <v>6</v>
      </c>
      <c r="E3" s="48" t="s">
        <v>7</v>
      </c>
      <c r="G3" s="46" t="s">
        <v>3</v>
      </c>
      <c r="H3" s="47" t="s">
        <v>4</v>
      </c>
      <c r="I3" s="46" t="s">
        <v>5</v>
      </c>
      <c r="J3" s="46" t="s">
        <v>6</v>
      </c>
      <c r="K3" s="49" t="s">
        <v>7</v>
      </c>
      <c r="M3" s="46" t="s">
        <v>3</v>
      </c>
      <c r="N3" s="47" t="s">
        <v>4</v>
      </c>
      <c r="O3" s="46" t="s">
        <v>5</v>
      </c>
      <c r="P3" s="46" t="s">
        <v>6</v>
      </c>
      <c r="Q3" s="49" t="s">
        <v>7</v>
      </c>
      <c r="S3" s="46" t="s">
        <v>3</v>
      </c>
      <c r="T3" s="47" t="s">
        <v>4</v>
      </c>
      <c r="U3" s="46" t="s">
        <v>5</v>
      </c>
      <c r="V3" s="46" t="s">
        <v>6</v>
      </c>
      <c r="W3" s="49" t="s">
        <v>7</v>
      </c>
      <c r="Y3" s="46" t="s">
        <v>3</v>
      </c>
      <c r="Z3" s="47" t="s">
        <v>4</v>
      </c>
      <c r="AA3" s="46" t="s">
        <v>5</v>
      </c>
      <c r="AB3" s="46" t="s">
        <v>6</v>
      </c>
      <c r="AC3" s="49" t="s">
        <v>7</v>
      </c>
      <c r="AD3" s="46" t="s">
        <v>3</v>
      </c>
      <c r="AE3" s="47" t="s">
        <v>4</v>
      </c>
      <c r="AF3" s="46" t="s">
        <v>5</v>
      </c>
      <c r="AG3" s="46" t="s">
        <v>6</v>
      </c>
      <c r="AH3" s="49" t="s">
        <v>7</v>
      </c>
      <c r="AI3" s="49"/>
      <c r="AJ3" s="88" t="s">
        <v>3</v>
      </c>
      <c r="AK3" s="89" t="s">
        <v>4</v>
      </c>
      <c r="AL3" s="90" t="s">
        <v>5</v>
      </c>
      <c r="AM3" s="90" t="s">
        <v>6</v>
      </c>
      <c r="AN3" s="91" t="s">
        <v>7</v>
      </c>
    </row>
    <row r="4" spans="1:40" ht="16.149999999999999" customHeight="1" thickBot="1" x14ac:dyDescent="0.3">
      <c r="A4" s="38">
        <v>1</v>
      </c>
      <c r="B4" s="36" t="s">
        <v>25</v>
      </c>
      <c r="C4" s="55">
        <v>1416</v>
      </c>
      <c r="D4" s="55">
        <v>9</v>
      </c>
      <c r="E4" s="55">
        <v>157.33000000000001</v>
      </c>
      <c r="G4" s="50">
        <v>1</v>
      </c>
      <c r="H4" s="36" t="s">
        <v>25</v>
      </c>
      <c r="I4" s="51">
        <v>0</v>
      </c>
      <c r="J4" s="51">
        <v>0</v>
      </c>
      <c r="K4" s="52" t="e">
        <v>#DIV/0!</v>
      </c>
      <c r="M4" s="50">
        <v>1</v>
      </c>
      <c r="N4" s="36" t="s">
        <v>25</v>
      </c>
      <c r="O4" s="51">
        <f>SUM(Tableau3944374965418[[#This Row],[QA]]-Tableau1924364955407[[#This Row],[QA]]-Tableau29343849754292[[#This Row],[QA]])</f>
        <v>951</v>
      </c>
      <c r="P4" s="51">
        <f>SUM(Tableau3944374965418[[#This Row],[Parties]]-Tableau1924364955407[[#This Row],[Parties]]-Tableau29343849754292[[#This Row],[Parties]])</f>
        <v>6</v>
      </c>
      <c r="Q4" s="52">
        <f>SUM(O4/P4)</f>
        <v>158.5</v>
      </c>
      <c r="S4" s="50">
        <v>1</v>
      </c>
      <c r="T4" s="36"/>
      <c r="U4" s="53"/>
      <c r="V4" s="53"/>
      <c r="W4" s="54"/>
      <c r="Y4" s="50">
        <v>1</v>
      </c>
      <c r="Z4" s="36"/>
      <c r="AA4" s="51"/>
      <c r="AB4" s="51"/>
      <c r="AC4" s="52"/>
      <c r="AD4" s="50">
        <v>1</v>
      </c>
      <c r="AE4" s="36"/>
      <c r="AF4" s="51">
        <f>SUM(Tableau3944374965418[[#This Row],[QA]]-Tableau2934384975429[[#This Row],[QA]]-Tableau29343849754292[[#This Row],[QA]]-Tableau1924364955407[[#This Row],[QA]])</f>
        <v>0</v>
      </c>
      <c r="AG4" s="51">
        <f>SUM(Tableau3944374965418[[#This Row],[Parties]]-Tableau2934384975429[[#This Row],[Parties]]-Tableau29343849754292[[#This Row],[Parties]]-Tableau1924364955407[[#This Row],[Parties]])</f>
        <v>0</v>
      </c>
      <c r="AH4" s="52" t="e">
        <f t="shared" ref="AH4:AH54" si="0">SUM(AF4/AG4)</f>
        <v>#DIV/0!</v>
      </c>
      <c r="AI4" s="52"/>
      <c r="AJ4" s="50">
        <v>1</v>
      </c>
      <c r="AK4" s="36" t="s">
        <v>25</v>
      </c>
      <c r="AL4" s="134">
        <v>2367</v>
      </c>
      <c r="AM4" s="134">
        <v>15</v>
      </c>
      <c r="AN4" s="134">
        <v>157.80000000000001</v>
      </c>
    </row>
    <row r="5" spans="1:40" ht="16.149999999999999" customHeight="1" thickBot="1" x14ac:dyDescent="0.3">
      <c r="A5" s="38">
        <v>2</v>
      </c>
      <c r="B5" s="36" t="s">
        <v>36</v>
      </c>
      <c r="C5" s="55">
        <v>477</v>
      </c>
      <c r="D5" s="55">
        <v>3</v>
      </c>
      <c r="E5" s="55">
        <v>159</v>
      </c>
      <c r="G5" s="50">
        <v>2</v>
      </c>
      <c r="H5" s="36" t="s">
        <v>36</v>
      </c>
      <c r="I5" s="51">
        <v>608</v>
      </c>
      <c r="J5" s="51">
        <v>3</v>
      </c>
      <c r="K5" s="52">
        <v>202.66666666666666</v>
      </c>
      <c r="M5" s="50">
        <v>2</v>
      </c>
      <c r="N5" s="36" t="s">
        <v>36</v>
      </c>
      <c r="O5" s="51">
        <f>SUM(Tableau3944374965418[[#This Row],[QA]]-Tableau1924364955407[[#This Row],[QA]]-Tableau29343849754292[[#This Row],[QA]])</f>
        <v>0</v>
      </c>
      <c r="P5" s="51">
        <f>SUM(Tableau3944374965418[[#This Row],[Parties]]-Tableau1924364955407[[#This Row],[Parties]]-Tableau29343849754292[[#This Row],[Parties]])</f>
        <v>0</v>
      </c>
      <c r="Q5" s="52" t="e">
        <f t="shared" ref="Q5:Q63" si="1">SUM(O5/P5)</f>
        <v>#DIV/0!</v>
      </c>
      <c r="S5" s="50">
        <v>2</v>
      </c>
      <c r="T5" s="36"/>
      <c r="U5" s="53"/>
      <c r="V5" s="53"/>
      <c r="W5" s="54"/>
      <c r="Y5" s="50">
        <v>2</v>
      </c>
      <c r="Z5" s="36"/>
      <c r="AA5" s="51"/>
      <c r="AB5" s="51"/>
      <c r="AC5" s="52"/>
      <c r="AD5" s="50">
        <v>2</v>
      </c>
      <c r="AE5" s="36"/>
      <c r="AF5" s="51">
        <f>SUM(Tableau3944374965418[[#This Row],[QA]]-Tableau2934384975429[[#This Row],[QA]]-Tableau29343849754292[[#This Row],[QA]]-Tableau1924364955407[[#This Row],[QA]])</f>
        <v>0</v>
      </c>
      <c r="AG5" s="51">
        <f>SUM(Tableau3944374965418[[#This Row],[Parties]]-Tableau2934384975429[[#This Row],[Parties]]-Tableau29343849754292[[#This Row],[Parties]]-Tableau1924364955407[[#This Row],[Parties]])</f>
        <v>0</v>
      </c>
      <c r="AH5" s="52" t="e">
        <f t="shared" si="0"/>
        <v>#DIV/0!</v>
      </c>
      <c r="AI5" s="52"/>
      <c r="AJ5" s="50">
        <v>2</v>
      </c>
      <c r="AK5" s="36" t="s">
        <v>36</v>
      </c>
      <c r="AL5" s="134">
        <v>1085</v>
      </c>
      <c r="AM5" s="134">
        <v>6</v>
      </c>
      <c r="AN5" s="134">
        <v>180.83</v>
      </c>
    </row>
    <row r="6" spans="1:40" ht="16.149999999999999" customHeight="1" thickBot="1" x14ac:dyDescent="0.3">
      <c r="A6" s="38">
        <v>3</v>
      </c>
      <c r="B6" s="36" t="s">
        <v>37</v>
      </c>
      <c r="C6" s="55">
        <v>1588</v>
      </c>
      <c r="D6" s="55">
        <v>9</v>
      </c>
      <c r="E6" s="55">
        <v>176.44</v>
      </c>
      <c r="G6" s="50">
        <v>3</v>
      </c>
      <c r="H6" s="36" t="s">
        <v>37</v>
      </c>
      <c r="I6" s="51">
        <v>514</v>
      </c>
      <c r="J6" s="51">
        <v>3</v>
      </c>
      <c r="K6" s="52">
        <v>171.33333333333334</v>
      </c>
      <c r="M6" s="50">
        <v>3</v>
      </c>
      <c r="N6" s="36" t="s">
        <v>37</v>
      </c>
      <c r="O6" s="51">
        <f>SUM(Tableau3944374965418[[#This Row],[QA]]-Tableau1924364955407[[#This Row],[QA]]-Tableau29343849754292[[#This Row],[QA]])</f>
        <v>1703</v>
      </c>
      <c r="P6" s="51">
        <f>SUM(Tableau3944374965418[[#This Row],[Parties]]-Tableau1924364955407[[#This Row],[Parties]]-Tableau29343849754292[[#This Row],[Parties]])</f>
        <v>9</v>
      </c>
      <c r="Q6" s="52">
        <f t="shared" si="1"/>
        <v>189.22222222222223</v>
      </c>
      <c r="S6" s="50">
        <v>3</v>
      </c>
      <c r="T6" s="36"/>
      <c r="U6" s="53"/>
      <c r="V6" s="53"/>
      <c r="W6" s="54"/>
      <c r="Y6" s="50">
        <v>3</v>
      </c>
      <c r="Z6" s="36"/>
      <c r="AA6" s="51"/>
      <c r="AB6" s="51"/>
      <c r="AC6" s="52"/>
      <c r="AD6" s="50">
        <v>3</v>
      </c>
      <c r="AE6" s="36"/>
      <c r="AF6" s="51">
        <f>SUM(Tableau3944374965418[[#This Row],[QA]]-Tableau2934384975429[[#This Row],[QA]]-Tableau29343849754292[[#This Row],[QA]]-Tableau1924364955407[[#This Row],[QA]])</f>
        <v>0</v>
      </c>
      <c r="AG6" s="51">
        <f>SUM(Tableau3944374965418[[#This Row],[Parties]]-Tableau2934384975429[[#This Row],[Parties]]-Tableau29343849754292[[#This Row],[Parties]]-Tableau1924364955407[[#This Row],[Parties]])</f>
        <v>0</v>
      </c>
      <c r="AH6" s="52" t="e">
        <f t="shared" si="0"/>
        <v>#DIV/0!</v>
      </c>
      <c r="AI6" s="52"/>
      <c r="AJ6" s="50">
        <v>3</v>
      </c>
      <c r="AK6" s="36" t="s">
        <v>37</v>
      </c>
      <c r="AL6" s="134">
        <v>3805</v>
      </c>
      <c r="AM6" s="134">
        <v>21</v>
      </c>
      <c r="AN6" s="134">
        <v>181.19</v>
      </c>
    </row>
    <row r="7" spans="1:40" ht="16.149999999999999" customHeight="1" thickBot="1" x14ac:dyDescent="0.3">
      <c r="A7" s="38">
        <v>4</v>
      </c>
      <c r="B7" s="36" t="s">
        <v>53</v>
      </c>
      <c r="C7" s="55">
        <v>517</v>
      </c>
      <c r="D7" s="55">
        <v>3</v>
      </c>
      <c r="E7" s="55">
        <v>172.33</v>
      </c>
      <c r="G7" s="50">
        <v>4</v>
      </c>
      <c r="H7" s="36" t="s">
        <v>53</v>
      </c>
      <c r="I7" s="51">
        <v>0</v>
      </c>
      <c r="J7" s="51">
        <v>0</v>
      </c>
      <c r="K7" s="52" t="e">
        <v>#DIV/0!</v>
      </c>
      <c r="M7" s="50">
        <v>4</v>
      </c>
      <c r="N7" s="36" t="s">
        <v>53</v>
      </c>
      <c r="O7" s="51">
        <f>SUM(Tableau3944374965418[[#This Row],[QA]]-Tableau1924364955407[[#This Row],[QA]]-Tableau29343849754292[[#This Row],[QA]])</f>
        <v>0</v>
      </c>
      <c r="P7" s="51">
        <f>SUM(Tableau3944374965418[[#This Row],[Parties]]-Tableau1924364955407[[#This Row],[Parties]]-Tableau29343849754292[[#This Row],[Parties]])</f>
        <v>0</v>
      </c>
      <c r="Q7" s="52" t="e">
        <f t="shared" si="1"/>
        <v>#DIV/0!</v>
      </c>
      <c r="S7" s="50">
        <v>4</v>
      </c>
      <c r="T7" s="36"/>
      <c r="U7" s="53"/>
      <c r="V7" s="53"/>
      <c r="W7" s="54"/>
      <c r="Y7" s="50">
        <v>4</v>
      </c>
      <c r="Z7" s="36"/>
      <c r="AA7" s="51"/>
      <c r="AB7" s="51"/>
      <c r="AC7" s="52"/>
      <c r="AD7" s="50">
        <v>4</v>
      </c>
      <c r="AE7" s="36"/>
      <c r="AF7" s="51">
        <f>SUM(Tableau3944374965418[[#This Row],[QA]]-Tableau2934384975429[[#This Row],[QA]]-Tableau29343849754292[[#This Row],[QA]]-Tableau1924364955407[[#This Row],[QA]])</f>
        <v>0</v>
      </c>
      <c r="AG7" s="51">
        <f>SUM(Tableau3944374965418[[#This Row],[Parties]]-Tableau2934384975429[[#This Row],[Parties]]-Tableau29343849754292[[#This Row],[Parties]]-Tableau1924364955407[[#This Row],[Parties]])</f>
        <v>0</v>
      </c>
      <c r="AH7" s="52" t="e">
        <f t="shared" si="0"/>
        <v>#DIV/0!</v>
      </c>
      <c r="AI7" s="52"/>
      <c r="AJ7" s="50">
        <v>4</v>
      </c>
      <c r="AK7" s="36" t="s">
        <v>53</v>
      </c>
      <c r="AL7" s="134">
        <v>517</v>
      </c>
      <c r="AM7" s="134">
        <v>3</v>
      </c>
      <c r="AN7" s="134">
        <v>172.33</v>
      </c>
    </row>
    <row r="8" spans="1:40" ht="16.149999999999999" customHeight="1" thickBot="1" x14ac:dyDescent="0.3">
      <c r="A8" s="38">
        <v>5</v>
      </c>
      <c r="B8" s="36" t="s">
        <v>38</v>
      </c>
      <c r="C8" s="55">
        <v>1775</v>
      </c>
      <c r="D8" s="55">
        <v>9</v>
      </c>
      <c r="E8" s="55">
        <v>197.22</v>
      </c>
      <c r="G8" s="50">
        <v>5</v>
      </c>
      <c r="H8" s="36" t="s">
        <v>38</v>
      </c>
      <c r="I8" s="51">
        <v>529</v>
      </c>
      <c r="J8" s="51">
        <v>3</v>
      </c>
      <c r="K8" s="52">
        <v>176.33333333333334</v>
      </c>
      <c r="M8" s="50">
        <v>5</v>
      </c>
      <c r="N8" s="36" t="s">
        <v>38</v>
      </c>
      <c r="O8" s="51">
        <f>SUM(Tableau3944374965418[[#This Row],[QA]]-Tableau1924364955407[[#This Row],[QA]]-Tableau29343849754292[[#This Row],[QA]])</f>
        <v>1173</v>
      </c>
      <c r="P8" s="51">
        <f>SUM(Tableau3944374965418[[#This Row],[Parties]]-Tableau1924364955407[[#This Row],[Parties]]-Tableau29343849754292[[#This Row],[Parties]])</f>
        <v>6</v>
      </c>
      <c r="Q8" s="52">
        <f t="shared" si="1"/>
        <v>195.5</v>
      </c>
      <c r="S8" s="50">
        <v>5</v>
      </c>
      <c r="T8" s="36"/>
      <c r="U8" s="53"/>
      <c r="V8" s="53"/>
      <c r="W8" s="54"/>
      <c r="Y8" s="50">
        <v>5</v>
      </c>
      <c r="Z8" s="36"/>
      <c r="AA8" s="51"/>
      <c r="AB8" s="51"/>
      <c r="AC8" s="52"/>
      <c r="AD8" s="50">
        <v>5</v>
      </c>
      <c r="AE8" s="36"/>
      <c r="AF8" s="51">
        <f>SUM(Tableau3944374965418[[#This Row],[QA]]-Tableau2934384975429[[#This Row],[QA]]-Tableau29343849754292[[#This Row],[QA]]-Tableau1924364955407[[#This Row],[QA]])</f>
        <v>0</v>
      </c>
      <c r="AG8" s="51">
        <f>SUM(Tableau3944374965418[[#This Row],[Parties]]-Tableau2934384975429[[#This Row],[Parties]]-Tableau29343849754292[[#This Row],[Parties]]-Tableau1924364955407[[#This Row],[Parties]])</f>
        <v>0</v>
      </c>
      <c r="AH8" s="52" t="e">
        <f t="shared" si="0"/>
        <v>#DIV/0!</v>
      </c>
      <c r="AI8" s="52"/>
      <c r="AJ8" s="50">
        <v>5</v>
      </c>
      <c r="AK8" s="36" t="s">
        <v>38</v>
      </c>
      <c r="AL8" s="134">
        <v>3477</v>
      </c>
      <c r="AM8" s="134">
        <v>18</v>
      </c>
      <c r="AN8" s="134">
        <v>193.17</v>
      </c>
    </row>
    <row r="9" spans="1:40" ht="16.149999999999999" customHeight="1" thickBot="1" x14ac:dyDescent="0.3">
      <c r="A9" s="38">
        <v>6</v>
      </c>
      <c r="B9" s="36" t="s">
        <v>64</v>
      </c>
      <c r="C9" s="55">
        <v>526</v>
      </c>
      <c r="D9" s="55">
        <v>3</v>
      </c>
      <c r="E9" s="55">
        <v>175.33</v>
      </c>
      <c r="G9" s="50">
        <v>6</v>
      </c>
      <c r="H9" s="36" t="s">
        <v>64</v>
      </c>
      <c r="I9" s="51">
        <v>524</v>
      </c>
      <c r="J9" s="51">
        <v>3</v>
      </c>
      <c r="K9" s="52">
        <v>174.66666666666666</v>
      </c>
      <c r="M9" s="50">
        <v>6</v>
      </c>
      <c r="N9" s="36" t="s">
        <v>64</v>
      </c>
      <c r="O9" s="51">
        <f>SUM(Tableau3944374965418[[#This Row],[QA]]-Tableau1924364955407[[#This Row],[QA]]-Tableau29343849754292[[#This Row],[QA]])</f>
        <v>1094</v>
      </c>
      <c r="P9" s="51">
        <f>SUM(Tableau3944374965418[[#This Row],[Parties]]-Tableau1924364955407[[#This Row],[Parties]]-Tableau29343849754292[[#This Row],[Parties]])</f>
        <v>6</v>
      </c>
      <c r="Q9" s="52">
        <f t="shared" si="1"/>
        <v>182.33333333333334</v>
      </c>
      <c r="S9" s="50">
        <v>6</v>
      </c>
      <c r="T9" s="36"/>
      <c r="U9" s="53"/>
      <c r="V9" s="53"/>
      <c r="W9" s="54"/>
      <c r="Y9" s="50">
        <v>6</v>
      </c>
      <c r="Z9" s="36"/>
      <c r="AA9" s="51"/>
      <c r="AB9" s="51"/>
      <c r="AC9" s="52"/>
      <c r="AD9" s="50">
        <v>6</v>
      </c>
      <c r="AE9" s="36"/>
      <c r="AF9" s="51">
        <f>SUM(Tableau3944374965418[[#This Row],[QA]]-Tableau2934384975429[[#This Row],[QA]]-Tableau29343849754292[[#This Row],[QA]]-Tableau1924364955407[[#This Row],[QA]])</f>
        <v>0</v>
      </c>
      <c r="AG9" s="51">
        <f>SUM(Tableau3944374965418[[#This Row],[Parties]]-Tableau2934384975429[[#This Row],[Parties]]-Tableau29343849754292[[#This Row],[Parties]]-Tableau1924364955407[[#This Row],[Parties]])</f>
        <v>0</v>
      </c>
      <c r="AH9" s="52" t="e">
        <f t="shared" si="0"/>
        <v>#DIV/0!</v>
      </c>
      <c r="AI9" s="52"/>
      <c r="AJ9" s="50">
        <v>6</v>
      </c>
      <c r="AK9" s="36" t="s">
        <v>64</v>
      </c>
      <c r="AL9" s="134">
        <v>2144</v>
      </c>
      <c r="AM9" s="134">
        <v>12</v>
      </c>
      <c r="AN9" s="134">
        <v>178.67</v>
      </c>
    </row>
    <row r="10" spans="1:40" ht="16.149999999999999" customHeight="1" thickBot="1" x14ac:dyDescent="0.3">
      <c r="A10" s="38">
        <v>7</v>
      </c>
      <c r="B10" s="36" t="s">
        <v>71</v>
      </c>
      <c r="C10" s="57">
        <v>0</v>
      </c>
      <c r="D10" s="57">
        <v>0</v>
      </c>
      <c r="E10" s="58">
        <v>0</v>
      </c>
      <c r="G10" s="50">
        <v>7</v>
      </c>
      <c r="H10" s="36" t="s">
        <v>71</v>
      </c>
      <c r="I10" s="51">
        <v>0</v>
      </c>
      <c r="J10" s="51">
        <v>0</v>
      </c>
      <c r="K10" s="52" t="e">
        <v>#DIV/0!</v>
      </c>
      <c r="M10" s="50">
        <v>7</v>
      </c>
      <c r="N10" s="36" t="s">
        <v>71</v>
      </c>
      <c r="O10" s="51">
        <f>SUM(Tableau3944374965418[[#This Row],[QA]]-Tableau1924364955407[[#This Row],[QA]]-Tableau29343849754292[[#This Row],[QA]])</f>
        <v>1593</v>
      </c>
      <c r="P10" s="51">
        <f>SUM(Tableau3944374965418[[#This Row],[Parties]]-Tableau1924364955407[[#This Row],[Parties]]-Tableau29343849754292[[#This Row],[Parties]])</f>
        <v>9</v>
      </c>
      <c r="Q10" s="52">
        <f t="shared" si="1"/>
        <v>177</v>
      </c>
      <c r="S10" s="50">
        <v>7</v>
      </c>
      <c r="T10" s="36"/>
      <c r="U10" s="53"/>
      <c r="V10" s="53"/>
      <c r="W10" s="54"/>
      <c r="Y10" s="50">
        <v>7</v>
      </c>
      <c r="Z10" s="36"/>
      <c r="AA10" s="51"/>
      <c r="AB10" s="51"/>
      <c r="AC10" s="52"/>
      <c r="AD10" s="50">
        <v>7</v>
      </c>
      <c r="AE10" s="36"/>
      <c r="AF10" s="51">
        <f>SUM(Tableau3944374965418[[#This Row],[QA]]-Tableau2934384975429[[#This Row],[QA]]-Tableau29343849754292[[#This Row],[QA]]-Tableau1924364955407[[#This Row],[QA]])</f>
        <v>0</v>
      </c>
      <c r="AG10" s="51">
        <f>SUM(Tableau3944374965418[[#This Row],[Parties]]-Tableau2934384975429[[#This Row],[Parties]]-Tableau29343849754292[[#This Row],[Parties]]-Tableau1924364955407[[#This Row],[Parties]])</f>
        <v>0</v>
      </c>
      <c r="AH10" s="52" t="e">
        <f t="shared" si="0"/>
        <v>#DIV/0!</v>
      </c>
      <c r="AI10" s="52"/>
      <c r="AJ10" s="50">
        <v>7</v>
      </c>
      <c r="AK10" s="36" t="s">
        <v>71</v>
      </c>
      <c r="AL10" s="134">
        <v>1593</v>
      </c>
      <c r="AM10" s="134">
        <v>9</v>
      </c>
      <c r="AN10" s="134">
        <v>177</v>
      </c>
    </row>
    <row r="11" spans="1:40" ht="16.149999999999999" customHeight="1" thickBot="1" x14ac:dyDescent="0.3">
      <c r="A11" s="38">
        <v>8</v>
      </c>
      <c r="B11" s="36" t="s">
        <v>21</v>
      </c>
      <c r="C11" s="55">
        <v>1714</v>
      </c>
      <c r="D11" s="55">
        <v>9</v>
      </c>
      <c r="E11" s="55">
        <v>190.44</v>
      </c>
      <c r="G11" s="50">
        <v>8</v>
      </c>
      <c r="H11" s="36" t="s">
        <v>21</v>
      </c>
      <c r="I11" s="51">
        <v>563</v>
      </c>
      <c r="J11" s="51">
        <v>3</v>
      </c>
      <c r="K11" s="52">
        <v>187.66666666666666</v>
      </c>
      <c r="M11" s="50">
        <v>8</v>
      </c>
      <c r="N11" s="36" t="s">
        <v>21</v>
      </c>
      <c r="O11" s="51">
        <f>SUM(Tableau3944374965418[[#This Row],[QA]]-Tableau1924364955407[[#This Row],[QA]]-Tableau29343849754292[[#This Row],[QA]])</f>
        <v>1569</v>
      </c>
      <c r="P11" s="51">
        <f>SUM(Tableau3944374965418[[#This Row],[Parties]]-Tableau1924364955407[[#This Row],[Parties]]-Tableau29343849754292[[#This Row],[Parties]])</f>
        <v>9</v>
      </c>
      <c r="Q11" s="52">
        <f t="shared" si="1"/>
        <v>174.33333333333334</v>
      </c>
      <c r="S11" s="50">
        <v>8</v>
      </c>
      <c r="T11" s="36"/>
      <c r="U11" s="53"/>
      <c r="V11" s="53"/>
      <c r="W11" s="54"/>
      <c r="Y11" s="50">
        <v>8</v>
      </c>
      <c r="Z11" s="36"/>
      <c r="AA11" s="51"/>
      <c r="AB11" s="51"/>
      <c r="AC11" s="52"/>
      <c r="AD11" s="50">
        <v>8</v>
      </c>
      <c r="AE11" s="36"/>
      <c r="AF11" s="51">
        <f>SUM(Tableau3944374965418[[#This Row],[QA]]-Tableau2934384975429[[#This Row],[QA]]-Tableau29343849754292[[#This Row],[QA]]-Tableau1924364955407[[#This Row],[QA]])</f>
        <v>0</v>
      </c>
      <c r="AG11" s="51">
        <f>SUM(Tableau3944374965418[[#This Row],[Parties]]-Tableau2934384975429[[#This Row],[Parties]]-Tableau29343849754292[[#This Row],[Parties]]-Tableau1924364955407[[#This Row],[Parties]])</f>
        <v>0</v>
      </c>
      <c r="AH11" s="52" t="e">
        <f t="shared" si="0"/>
        <v>#DIV/0!</v>
      </c>
      <c r="AI11" s="52"/>
      <c r="AJ11" s="50">
        <v>8</v>
      </c>
      <c r="AK11" s="36" t="s">
        <v>21</v>
      </c>
      <c r="AL11" s="134">
        <v>3846</v>
      </c>
      <c r="AM11" s="134">
        <v>21</v>
      </c>
      <c r="AN11" s="134">
        <v>183.14</v>
      </c>
    </row>
    <row r="12" spans="1:40" ht="16.149999999999999" customHeight="1" thickBot="1" x14ac:dyDescent="0.3">
      <c r="A12" s="38">
        <v>9</v>
      </c>
      <c r="B12" s="36" t="s">
        <v>52</v>
      </c>
      <c r="C12" s="55">
        <v>1066</v>
      </c>
      <c r="D12" s="55">
        <v>6</v>
      </c>
      <c r="E12" s="55">
        <v>177.67</v>
      </c>
      <c r="G12" s="50">
        <v>9</v>
      </c>
      <c r="H12" s="36" t="s">
        <v>52</v>
      </c>
      <c r="I12" s="51">
        <v>562</v>
      </c>
      <c r="J12" s="51">
        <v>3</v>
      </c>
      <c r="K12" s="52">
        <v>187.33333333333334</v>
      </c>
      <c r="M12" s="50">
        <v>9</v>
      </c>
      <c r="N12" s="36" t="s">
        <v>52</v>
      </c>
      <c r="O12" s="51">
        <f>SUM(Tableau3944374965418[[#This Row],[QA]]-Tableau1924364955407[[#This Row],[QA]]-Tableau29343849754292[[#This Row],[QA]])</f>
        <v>1645</v>
      </c>
      <c r="P12" s="51">
        <f>SUM(Tableau3944374965418[[#This Row],[Parties]]-Tableau1924364955407[[#This Row],[Parties]]-Tableau29343849754292[[#This Row],[Parties]])</f>
        <v>9</v>
      </c>
      <c r="Q12" s="52">
        <f t="shared" si="1"/>
        <v>182.77777777777777</v>
      </c>
      <c r="S12" s="50">
        <v>9</v>
      </c>
      <c r="T12" s="36"/>
      <c r="U12" s="53"/>
      <c r="V12" s="53"/>
      <c r="W12" s="54"/>
      <c r="Y12" s="50">
        <v>9</v>
      </c>
      <c r="Z12" s="36"/>
      <c r="AA12" s="51"/>
      <c r="AB12" s="51"/>
      <c r="AC12" s="52"/>
      <c r="AD12" s="50">
        <v>9</v>
      </c>
      <c r="AE12" s="36"/>
      <c r="AF12" s="51">
        <f>SUM(Tableau3944374965418[[#This Row],[QA]]-Tableau2934384975429[[#This Row],[QA]]-Tableau29343849754292[[#This Row],[QA]]-Tableau1924364955407[[#This Row],[QA]])</f>
        <v>0</v>
      </c>
      <c r="AG12" s="51">
        <f>SUM(Tableau3944374965418[[#This Row],[Parties]]-Tableau2934384975429[[#This Row],[Parties]]-Tableau29343849754292[[#This Row],[Parties]]-Tableau1924364955407[[#This Row],[Parties]])</f>
        <v>0</v>
      </c>
      <c r="AH12" s="52" t="e">
        <f t="shared" si="0"/>
        <v>#DIV/0!</v>
      </c>
      <c r="AI12" s="52"/>
      <c r="AJ12" s="50">
        <v>9</v>
      </c>
      <c r="AK12" s="36" t="s">
        <v>52</v>
      </c>
      <c r="AL12" s="134">
        <v>3273</v>
      </c>
      <c r="AM12" s="134">
        <v>18</v>
      </c>
      <c r="AN12" s="134">
        <v>181.83</v>
      </c>
    </row>
    <row r="13" spans="1:40" ht="16.149999999999999" customHeight="1" thickBot="1" x14ac:dyDescent="0.3">
      <c r="A13" s="38">
        <v>10</v>
      </c>
      <c r="B13" s="36" t="s">
        <v>8</v>
      </c>
      <c r="C13" s="55">
        <v>976</v>
      </c>
      <c r="D13" s="55">
        <v>6</v>
      </c>
      <c r="E13" s="55">
        <v>162.66999999999999</v>
      </c>
      <c r="G13" s="50">
        <v>10</v>
      </c>
      <c r="H13" s="36" t="s">
        <v>8</v>
      </c>
      <c r="I13" s="51">
        <v>496</v>
      </c>
      <c r="J13" s="51">
        <v>3</v>
      </c>
      <c r="K13" s="52">
        <v>165.33333333333334</v>
      </c>
      <c r="M13" s="50">
        <v>10</v>
      </c>
      <c r="N13" s="36" t="s">
        <v>8</v>
      </c>
      <c r="O13" s="51">
        <f>SUM(Tableau3944374965418[[#This Row],[QA]]-Tableau1924364955407[[#This Row],[QA]]-Tableau29343849754292[[#This Row],[QA]])</f>
        <v>806</v>
      </c>
      <c r="P13" s="51">
        <f>SUM(Tableau3944374965418[[#This Row],[Parties]]-Tableau1924364955407[[#This Row],[Parties]]-Tableau29343849754292[[#This Row],[Parties]])</f>
        <v>6</v>
      </c>
      <c r="Q13" s="52">
        <f t="shared" si="1"/>
        <v>134.33333333333334</v>
      </c>
      <c r="S13" s="50">
        <v>10</v>
      </c>
      <c r="T13" s="36"/>
      <c r="U13" s="53"/>
      <c r="V13" s="53"/>
      <c r="W13" s="54"/>
      <c r="Y13" s="50">
        <v>10</v>
      </c>
      <c r="Z13" s="36"/>
      <c r="AA13" s="51"/>
      <c r="AB13" s="51"/>
      <c r="AC13" s="52"/>
      <c r="AD13" s="50">
        <v>10</v>
      </c>
      <c r="AE13" s="36"/>
      <c r="AF13" s="51">
        <f>SUM(Tableau3944374965418[[#This Row],[QA]]-Tableau2934384975429[[#This Row],[QA]]-Tableau29343849754292[[#This Row],[QA]]-Tableau1924364955407[[#This Row],[QA]])</f>
        <v>0</v>
      </c>
      <c r="AG13" s="51">
        <f>SUM(Tableau3944374965418[[#This Row],[Parties]]-Tableau2934384975429[[#This Row],[Parties]]-Tableau29343849754292[[#This Row],[Parties]]-Tableau1924364955407[[#This Row],[Parties]])</f>
        <v>0</v>
      </c>
      <c r="AH13" s="52" t="e">
        <f t="shared" si="0"/>
        <v>#DIV/0!</v>
      </c>
      <c r="AI13" s="52"/>
      <c r="AJ13" s="50">
        <v>10</v>
      </c>
      <c r="AK13" s="36" t="s">
        <v>8</v>
      </c>
      <c r="AL13" s="134">
        <v>2278</v>
      </c>
      <c r="AM13" s="134">
        <v>15</v>
      </c>
      <c r="AN13" s="134">
        <v>151.87</v>
      </c>
    </row>
    <row r="14" spans="1:40" ht="16.149999999999999" customHeight="1" thickBot="1" x14ac:dyDescent="0.3">
      <c r="A14" s="38">
        <v>11</v>
      </c>
      <c r="B14" s="36" t="s">
        <v>9</v>
      </c>
      <c r="C14" s="55">
        <v>1672</v>
      </c>
      <c r="D14" s="55">
        <v>9</v>
      </c>
      <c r="E14" s="55">
        <v>185.78</v>
      </c>
      <c r="G14" s="50">
        <v>11</v>
      </c>
      <c r="H14" s="36" t="s">
        <v>9</v>
      </c>
      <c r="I14" s="51">
        <v>547</v>
      </c>
      <c r="J14" s="51">
        <v>3</v>
      </c>
      <c r="K14" s="52">
        <v>182.33333333333334</v>
      </c>
      <c r="M14" s="50">
        <v>11</v>
      </c>
      <c r="N14" s="36" t="s">
        <v>9</v>
      </c>
      <c r="O14" s="51">
        <f>SUM(Tableau3944374965418[[#This Row],[QA]]-Tableau1924364955407[[#This Row],[QA]]-Tableau29343849754292[[#This Row],[QA]])</f>
        <v>1708</v>
      </c>
      <c r="P14" s="51">
        <f>SUM(Tableau3944374965418[[#This Row],[Parties]]-Tableau1924364955407[[#This Row],[Parties]]-Tableau29343849754292[[#This Row],[Parties]])</f>
        <v>9</v>
      </c>
      <c r="Q14" s="52">
        <f t="shared" si="1"/>
        <v>189.77777777777777</v>
      </c>
      <c r="S14" s="50">
        <v>11</v>
      </c>
      <c r="T14" s="36"/>
      <c r="U14" s="53"/>
      <c r="V14" s="53"/>
      <c r="W14" s="54"/>
      <c r="Y14" s="50">
        <v>11</v>
      </c>
      <c r="Z14" s="36"/>
      <c r="AA14" s="51"/>
      <c r="AB14" s="51"/>
      <c r="AC14" s="52"/>
      <c r="AD14" s="50">
        <v>11</v>
      </c>
      <c r="AE14" s="36"/>
      <c r="AF14" s="51">
        <f>SUM(Tableau3944374965418[[#This Row],[QA]]-Tableau2934384975429[[#This Row],[QA]]-Tableau29343849754292[[#This Row],[QA]]-Tableau1924364955407[[#This Row],[QA]])</f>
        <v>0</v>
      </c>
      <c r="AG14" s="51">
        <f>SUM(Tableau3944374965418[[#This Row],[Parties]]-Tableau2934384975429[[#This Row],[Parties]]-Tableau29343849754292[[#This Row],[Parties]]-Tableau1924364955407[[#This Row],[Parties]])</f>
        <v>0</v>
      </c>
      <c r="AH14" s="52" t="e">
        <f t="shared" si="0"/>
        <v>#DIV/0!</v>
      </c>
      <c r="AI14" s="52"/>
      <c r="AJ14" s="50">
        <v>11</v>
      </c>
      <c r="AK14" s="36" t="s">
        <v>9</v>
      </c>
      <c r="AL14" s="134">
        <v>3927</v>
      </c>
      <c r="AM14" s="134">
        <v>21</v>
      </c>
      <c r="AN14" s="134">
        <v>187</v>
      </c>
    </row>
    <row r="15" spans="1:40" ht="16.149999999999999" customHeight="1" thickBot="1" x14ac:dyDescent="0.3">
      <c r="A15" s="38">
        <v>12</v>
      </c>
      <c r="B15" s="36" t="s">
        <v>10</v>
      </c>
      <c r="C15" s="55">
        <v>991</v>
      </c>
      <c r="D15" s="55">
        <v>6</v>
      </c>
      <c r="E15" s="55">
        <v>165.17</v>
      </c>
      <c r="G15" s="50">
        <v>12</v>
      </c>
      <c r="H15" s="36" t="s">
        <v>10</v>
      </c>
      <c r="I15" s="51">
        <v>0</v>
      </c>
      <c r="J15" s="51">
        <v>0</v>
      </c>
      <c r="K15" s="52" t="e">
        <v>#DIV/0!</v>
      </c>
      <c r="M15" s="50">
        <v>12</v>
      </c>
      <c r="N15" s="36" t="s">
        <v>10</v>
      </c>
      <c r="O15" s="51">
        <f>SUM(Tableau3944374965418[[#This Row],[QA]]-Tableau1924364955407[[#This Row],[QA]]-Tableau29343849754292[[#This Row],[QA]])</f>
        <v>1511</v>
      </c>
      <c r="P15" s="51">
        <f>SUM(Tableau3944374965418[[#This Row],[Parties]]-Tableau1924364955407[[#This Row],[Parties]]-Tableau29343849754292[[#This Row],[Parties]])</f>
        <v>9</v>
      </c>
      <c r="Q15" s="52">
        <f t="shared" si="1"/>
        <v>167.88888888888889</v>
      </c>
      <c r="S15" s="50">
        <v>12</v>
      </c>
      <c r="T15" s="36"/>
      <c r="U15" s="53"/>
      <c r="V15" s="53"/>
      <c r="W15" s="54"/>
      <c r="Y15" s="50">
        <v>12</v>
      </c>
      <c r="Z15" s="36"/>
      <c r="AA15" s="51"/>
      <c r="AB15" s="51"/>
      <c r="AC15" s="52"/>
      <c r="AD15" s="50">
        <v>12</v>
      </c>
      <c r="AE15" s="36"/>
      <c r="AF15" s="51">
        <f>SUM(Tableau3944374965418[[#This Row],[QA]]-Tableau2934384975429[[#This Row],[QA]]-Tableau29343849754292[[#This Row],[QA]]-Tableau1924364955407[[#This Row],[QA]])</f>
        <v>0</v>
      </c>
      <c r="AG15" s="51">
        <f>SUM(Tableau3944374965418[[#This Row],[Parties]]-Tableau2934384975429[[#This Row],[Parties]]-Tableau29343849754292[[#This Row],[Parties]]-Tableau1924364955407[[#This Row],[Parties]])</f>
        <v>0</v>
      </c>
      <c r="AH15" s="52" t="e">
        <f t="shared" si="0"/>
        <v>#DIV/0!</v>
      </c>
      <c r="AI15" s="52"/>
      <c r="AJ15" s="50">
        <v>12</v>
      </c>
      <c r="AK15" s="36" t="s">
        <v>10</v>
      </c>
      <c r="AL15" s="134">
        <v>2502</v>
      </c>
      <c r="AM15" s="134">
        <v>15</v>
      </c>
      <c r="AN15" s="134">
        <v>166.8</v>
      </c>
    </row>
    <row r="16" spans="1:40" ht="16.149999999999999" customHeight="1" thickBot="1" x14ac:dyDescent="0.3">
      <c r="A16" s="38">
        <v>13</v>
      </c>
      <c r="B16" s="36" t="s">
        <v>55</v>
      </c>
      <c r="C16" s="55">
        <v>501</v>
      </c>
      <c r="D16" s="55">
        <v>3</v>
      </c>
      <c r="E16" s="55">
        <v>167</v>
      </c>
      <c r="G16" s="50">
        <v>13</v>
      </c>
      <c r="H16" s="36" t="s">
        <v>55</v>
      </c>
      <c r="I16" s="51">
        <v>0</v>
      </c>
      <c r="J16" s="51">
        <v>0</v>
      </c>
      <c r="K16" s="52" t="e">
        <v>#DIV/0!</v>
      </c>
      <c r="M16" s="50">
        <v>13</v>
      </c>
      <c r="N16" s="36" t="s">
        <v>55</v>
      </c>
      <c r="O16" s="51">
        <f>SUM(Tableau3944374965418[[#This Row],[QA]]-Tableau1924364955407[[#This Row],[QA]]-Tableau29343849754292[[#This Row],[QA]])</f>
        <v>0</v>
      </c>
      <c r="P16" s="51">
        <f>SUM(Tableau3944374965418[[#This Row],[Parties]]-Tableau1924364955407[[#This Row],[Parties]]-Tableau29343849754292[[#This Row],[Parties]])</f>
        <v>0</v>
      </c>
      <c r="Q16" s="52" t="e">
        <f t="shared" si="1"/>
        <v>#DIV/0!</v>
      </c>
      <c r="S16" s="50">
        <v>13</v>
      </c>
      <c r="T16" s="36"/>
      <c r="U16" s="53"/>
      <c r="V16" s="53"/>
      <c r="W16" s="54"/>
      <c r="Y16" s="50">
        <v>13</v>
      </c>
      <c r="Z16" s="36"/>
      <c r="AA16" s="51"/>
      <c r="AB16" s="51"/>
      <c r="AC16" s="52"/>
      <c r="AD16" s="50">
        <v>13</v>
      </c>
      <c r="AE16" s="36"/>
      <c r="AF16" s="51">
        <f>SUM(Tableau3944374965418[[#This Row],[QA]]-Tableau2934384975429[[#This Row],[QA]]-Tableau29343849754292[[#This Row],[QA]]-Tableau1924364955407[[#This Row],[QA]])</f>
        <v>0</v>
      </c>
      <c r="AG16" s="51">
        <f>SUM(Tableau3944374965418[[#This Row],[Parties]]-Tableau2934384975429[[#This Row],[Parties]]-Tableau29343849754292[[#This Row],[Parties]]-Tableau1924364955407[[#This Row],[Parties]])</f>
        <v>0</v>
      </c>
      <c r="AH16" s="52" t="e">
        <f t="shared" si="0"/>
        <v>#DIV/0!</v>
      </c>
      <c r="AI16" s="52"/>
      <c r="AJ16" s="50">
        <v>13</v>
      </c>
      <c r="AK16" s="36" t="s">
        <v>55</v>
      </c>
      <c r="AL16" s="134">
        <v>501</v>
      </c>
      <c r="AM16" s="134">
        <v>3</v>
      </c>
      <c r="AN16" s="134">
        <v>167</v>
      </c>
    </row>
    <row r="17" spans="1:40" ht="16.149999999999999" customHeight="1" thickBot="1" x14ac:dyDescent="0.3">
      <c r="A17" s="38">
        <v>14</v>
      </c>
      <c r="B17" s="36" t="s">
        <v>23</v>
      </c>
      <c r="C17" s="55">
        <v>1378</v>
      </c>
      <c r="D17" s="55">
        <v>9</v>
      </c>
      <c r="E17" s="55">
        <v>153.11000000000001</v>
      </c>
      <c r="G17" s="50">
        <v>14</v>
      </c>
      <c r="H17" s="36" t="s">
        <v>23</v>
      </c>
      <c r="I17" s="51">
        <v>429</v>
      </c>
      <c r="J17" s="51">
        <v>3</v>
      </c>
      <c r="K17" s="52">
        <v>143</v>
      </c>
      <c r="M17" s="50">
        <v>15</v>
      </c>
      <c r="N17" s="36" t="s">
        <v>23</v>
      </c>
      <c r="O17" s="51">
        <f>SUM(Tableau3944374965418[[#This Row],[QA]]-Tableau1924364955407[[#This Row],[QA]]-Tableau29343849754292[[#This Row],[QA]])</f>
        <v>866</v>
      </c>
      <c r="P17" s="51">
        <f>SUM(Tableau3944374965418[[#This Row],[Parties]]-Tableau1924364955407[[#This Row],[Parties]]-Tableau29343849754292[[#This Row],[Parties]])</f>
        <v>6</v>
      </c>
      <c r="Q17" s="52">
        <f t="shared" si="1"/>
        <v>144.33333333333334</v>
      </c>
      <c r="S17" s="50">
        <v>14</v>
      </c>
      <c r="T17" s="36"/>
      <c r="U17" s="53"/>
      <c r="V17" s="53"/>
      <c r="W17" s="54"/>
      <c r="Y17" s="50">
        <v>14</v>
      </c>
      <c r="Z17" s="36"/>
      <c r="AA17" s="51"/>
      <c r="AB17" s="51"/>
      <c r="AC17" s="52"/>
      <c r="AD17" s="50">
        <v>15</v>
      </c>
      <c r="AE17" s="36"/>
      <c r="AF17" s="51">
        <f>SUM(Tableau3944374965418[[#This Row],[QA]]-Tableau2934384975429[[#This Row],[QA]]-Tableau29343849754292[[#This Row],[QA]]-Tableau1924364955407[[#This Row],[QA]])</f>
        <v>0</v>
      </c>
      <c r="AG17" s="51">
        <f>SUM(Tableau3944374965418[[#This Row],[Parties]]-Tableau2934384975429[[#This Row],[Parties]]-Tableau29343849754292[[#This Row],[Parties]]-Tableau1924364955407[[#This Row],[Parties]])</f>
        <v>0</v>
      </c>
      <c r="AH17" s="52" t="e">
        <f t="shared" si="0"/>
        <v>#DIV/0!</v>
      </c>
      <c r="AI17" s="52"/>
      <c r="AJ17" s="50">
        <v>16</v>
      </c>
      <c r="AK17" s="36" t="s">
        <v>23</v>
      </c>
      <c r="AL17" s="134">
        <v>2673</v>
      </c>
      <c r="AM17" s="134">
        <v>18</v>
      </c>
      <c r="AN17" s="134">
        <v>148.5</v>
      </c>
    </row>
    <row r="18" spans="1:40" ht="15.75" thickBot="1" x14ac:dyDescent="0.3">
      <c r="A18" s="38">
        <v>15</v>
      </c>
      <c r="B18" s="36" t="s">
        <v>26</v>
      </c>
      <c r="C18" s="55">
        <v>1008</v>
      </c>
      <c r="D18" s="55">
        <v>6</v>
      </c>
      <c r="E18" s="55">
        <v>168</v>
      </c>
      <c r="G18" s="50">
        <v>15</v>
      </c>
      <c r="H18" s="36" t="s">
        <v>26</v>
      </c>
      <c r="I18" s="51">
        <v>563</v>
      </c>
      <c r="J18" s="51">
        <v>3</v>
      </c>
      <c r="K18" s="52">
        <v>187.66666666666666</v>
      </c>
      <c r="M18" s="50">
        <v>16</v>
      </c>
      <c r="N18" s="36" t="s">
        <v>26</v>
      </c>
      <c r="O18" s="51">
        <f>SUM(Tableau3944374965418[[#This Row],[QA]]-Tableau1924364955407[[#This Row],[QA]]-Tableau29343849754292[[#This Row],[QA]])</f>
        <v>1059</v>
      </c>
      <c r="P18" s="51">
        <f>SUM(Tableau3944374965418[[#This Row],[Parties]]-Tableau1924364955407[[#This Row],[Parties]]-Tableau29343849754292[[#This Row],[Parties]])</f>
        <v>6</v>
      </c>
      <c r="Q18" s="52">
        <f t="shared" si="1"/>
        <v>176.5</v>
      </c>
      <c r="S18" s="50">
        <v>15</v>
      </c>
      <c r="T18" s="36"/>
      <c r="U18" s="53"/>
      <c r="V18" s="53"/>
      <c r="W18" s="54"/>
      <c r="Y18" s="50">
        <v>15</v>
      </c>
      <c r="Z18" s="36"/>
      <c r="AA18" s="51"/>
      <c r="AB18" s="51"/>
      <c r="AC18" s="52"/>
      <c r="AD18" s="50">
        <v>16</v>
      </c>
      <c r="AE18" s="36"/>
      <c r="AF18" s="51">
        <f>SUM(Tableau3944374965418[[#This Row],[QA]]-Tableau2934384975429[[#This Row],[QA]]-Tableau29343849754292[[#This Row],[QA]]-Tableau1924364955407[[#This Row],[QA]])</f>
        <v>0</v>
      </c>
      <c r="AG18" s="51">
        <f>SUM(Tableau3944374965418[[#This Row],[Parties]]-Tableau2934384975429[[#This Row],[Parties]]-Tableau29343849754292[[#This Row],[Parties]]-Tableau1924364955407[[#This Row],[Parties]])</f>
        <v>0</v>
      </c>
      <c r="AH18" s="52" t="e">
        <f t="shared" si="0"/>
        <v>#DIV/0!</v>
      </c>
      <c r="AI18" s="52"/>
      <c r="AJ18" s="50">
        <v>17</v>
      </c>
      <c r="AK18" s="36" t="s">
        <v>26</v>
      </c>
      <c r="AL18" s="134">
        <v>2630</v>
      </c>
      <c r="AM18" s="134">
        <v>15</v>
      </c>
      <c r="AN18" s="134">
        <v>175.33</v>
      </c>
    </row>
    <row r="19" spans="1:40" ht="16.149999999999999" customHeight="1" thickBot="1" x14ac:dyDescent="0.3">
      <c r="A19" s="38">
        <v>16</v>
      </c>
      <c r="B19" s="36" t="s">
        <v>48</v>
      </c>
      <c r="C19" s="55">
        <v>1119</v>
      </c>
      <c r="D19" s="55">
        <v>6</v>
      </c>
      <c r="E19" s="55">
        <v>186.5</v>
      </c>
      <c r="G19" s="50">
        <v>16</v>
      </c>
      <c r="H19" s="36" t="s">
        <v>48</v>
      </c>
      <c r="I19" s="51">
        <v>587</v>
      </c>
      <c r="J19" s="51">
        <v>3</v>
      </c>
      <c r="K19" s="52">
        <v>195.66666666666666</v>
      </c>
      <c r="M19" s="50">
        <v>17</v>
      </c>
      <c r="N19" s="36" t="s">
        <v>48</v>
      </c>
      <c r="O19" s="51">
        <f>SUM(Tableau3944374965418[[#This Row],[QA]]-Tableau1924364955407[[#This Row],[QA]]-Tableau29343849754292[[#This Row],[QA]])</f>
        <v>1789</v>
      </c>
      <c r="P19" s="51">
        <f>SUM(Tableau3944374965418[[#This Row],[Parties]]-Tableau1924364955407[[#This Row],[Parties]]-Tableau29343849754292[[#This Row],[Parties]])</f>
        <v>9</v>
      </c>
      <c r="Q19" s="52">
        <f t="shared" si="1"/>
        <v>198.77777777777777</v>
      </c>
      <c r="S19" s="50">
        <v>16</v>
      </c>
      <c r="T19" s="36"/>
      <c r="U19" s="53"/>
      <c r="V19" s="53"/>
      <c r="W19" s="54"/>
      <c r="Y19" s="50">
        <v>16</v>
      </c>
      <c r="Z19" s="36"/>
      <c r="AA19" s="51"/>
      <c r="AB19" s="51"/>
      <c r="AC19" s="52"/>
      <c r="AD19" s="50">
        <v>17</v>
      </c>
      <c r="AE19" s="36"/>
      <c r="AF19" s="51">
        <f>SUM(Tableau3944374965418[[#This Row],[QA]]-Tableau2934384975429[[#This Row],[QA]]-Tableau29343849754292[[#This Row],[QA]]-Tableau1924364955407[[#This Row],[QA]])</f>
        <v>0</v>
      </c>
      <c r="AG19" s="51">
        <f>SUM(Tableau3944374965418[[#This Row],[Parties]]-Tableau2934384975429[[#This Row],[Parties]]-Tableau29343849754292[[#This Row],[Parties]]-Tableau1924364955407[[#This Row],[Parties]])</f>
        <v>0</v>
      </c>
      <c r="AH19" s="52" t="e">
        <f t="shared" si="0"/>
        <v>#DIV/0!</v>
      </c>
      <c r="AI19" s="52"/>
      <c r="AJ19" s="50">
        <v>18</v>
      </c>
      <c r="AK19" s="36" t="s">
        <v>48</v>
      </c>
      <c r="AL19" s="134">
        <v>3495</v>
      </c>
      <c r="AM19" s="134">
        <v>18</v>
      </c>
      <c r="AN19" s="134">
        <v>194.17</v>
      </c>
    </row>
    <row r="20" spans="1:40" ht="16.149999999999999" customHeight="1" thickBot="1" x14ac:dyDescent="0.3">
      <c r="A20" s="38">
        <v>17</v>
      </c>
      <c r="B20" s="36" t="s">
        <v>62</v>
      </c>
      <c r="C20" s="55">
        <v>546</v>
      </c>
      <c r="D20" s="55">
        <v>3</v>
      </c>
      <c r="E20" s="55">
        <v>182</v>
      </c>
      <c r="G20" s="50">
        <v>17</v>
      </c>
      <c r="H20" s="36" t="s">
        <v>62</v>
      </c>
      <c r="I20" s="51">
        <v>0</v>
      </c>
      <c r="J20" s="51">
        <v>0</v>
      </c>
      <c r="K20" s="52" t="e">
        <v>#DIV/0!</v>
      </c>
      <c r="M20" s="50">
        <v>18</v>
      </c>
      <c r="N20" s="36" t="s">
        <v>62</v>
      </c>
      <c r="O20" s="51">
        <f>SUM(Tableau3944374965418[[#This Row],[QA]]-Tableau1924364955407[[#This Row],[QA]]-Tableau29343849754292[[#This Row],[QA]])</f>
        <v>503</v>
      </c>
      <c r="P20" s="51">
        <f>SUM(Tableau3944374965418[[#This Row],[Parties]]-Tableau1924364955407[[#This Row],[Parties]]-Tableau29343849754292[[#This Row],[Parties]])</f>
        <v>3</v>
      </c>
      <c r="Q20" s="52">
        <f t="shared" si="1"/>
        <v>167.66666666666666</v>
      </c>
      <c r="S20" s="50">
        <v>17</v>
      </c>
      <c r="T20" s="36"/>
      <c r="U20" s="53"/>
      <c r="V20" s="53"/>
      <c r="W20" s="54"/>
      <c r="Y20" s="50">
        <v>17</v>
      </c>
      <c r="Z20" s="36"/>
      <c r="AA20" s="51"/>
      <c r="AB20" s="51"/>
      <c r="AC20" s="52"/>
      <c r="AD20" s="50">
        <v>18</v>
      </c>
      <c r="AE20" s="36"/>
      <c r="AF20" s="51">
        <f>SUM(Tableau3944374965418[[#This Row],[QA]]-Tableau2934384975429[[#This Row],[QA]]-Tableau29343849754292[[#This Row],[QA]]-Tableau1924364955407[[#This Row],[QA]])</f>
        <v>0</v>
      </c>
      <c r="AG20" s="51">
        <f>SUM(Tableau3944374965418[[#This Row],[Parties]]-Tableau2934384975429[[#This Row],[Parties]]-Tableau29343849754292[[#This Row],[Parties]]-Tableau1924364955407[[#This Row],[Parties]])</f>
        <v>0</v>
      </c>
      <c r="AH20" s="52" t="e">
        <f t="shared" si="0"/>
        <v>#DIV/0!</v>
      </c>
      <c r="AI20" s="52"/>
      <c r="AJ20" s="50">
        <v>19</v>
      </c>
      <c r="AK20" s="36" t="s">
        <v>62</v>
      </c>
      <c r="AL20" s="134">
        <v>1049</v>
      </c>
      <c r="AM20" s="134">
        <v>6</v>
      </c>
      <c r="AN20" s="134">
        <v>174.83</v>
      </c>
    </row>
    <row r="21" spans="1:40" ht="16.149999999999999" customHeight="1" thickBot="1" x14ac:dyDescent="0.3">
      <c r="A21" s="38">
        <v>18</v>
      </c>
      <c r="B21" s="36" t="s">
        <v>19</v>
      </c>
      <c r="C21" s="55">
        <v>1120</v>
      </c>
      <c r="D21" s="55">
        <v>6</v>
      </c>
      <c r="E21" s="55">
        <v>186.67</v>
      </c>
      <c r="G21" s="50">
        <v>18</v>
      </c>
      <c r="H21" s="36" t="s">
        <v>19</v>
      </c>
      <c r="I21" s="51">
        <v>0</v>
      </c>
      <c r="J21" s="51">
        <v>0</v>
      </c>
      <c r="K21" s="52" t="e">
        <v>#DIV/0!</v>
      </c>
      <c r="M21" s="50">
        <v>19</v>
      </c>
      <c r="N21" s="36" t="s">
        <v>19</v>
      </c>
      <c r="O21" s="51">
        <f>SUM(Tableau3944374965418[[#This Row],[QA]]-Tableau1924364955407[[#This Row],[QA]]-Tableau29343849754292[[#This Row],[QA]])</f>
        <v>609</v>
      </c>
      <c r="P21" s="51">
        <f>SUM(Tableau3944374965418[[#This Row],[Parties]]-Tableau1924364955407[[#This Row],[Parties]]-Tableau29343849754292[[#This Row],[Parties]])</f>
        <v>3</v>
      </c>
      <c r="Q21" s="52">
        <f t="shared" si="1"/>
        <v>203</v>
      </c>
      <c r="S21" s="50">
        <v>18</v>
      </c>
      <c r="T21" s="36"/>
      <c r="U21" s="53"/>
      <c r="V21" s="53"/>
      <c r="W21" s="54"/>
      <c r="Y21" s="50">
        <v>18</v>
      </c>
      <c r="Z21" s="36"/>
      <c r="AA21" s="51"/>
      <c r="AB21" s="51"/>
      <c r="AC21" s="52"/>
      <c r="AD21" s="50">
        <v>19</v>
      </c>
      <c r="AE21" s="36"/>
      <c r="AF21" s="51">
        <f>SUM(Tableau3944374965418[[#This Row],[QA]]-Tableau2934384975429[[#This Row],[QA]]-Tableau29343849754292[[#This Row],[QA]]-Tableau1924364955407[[#This Row],[QA]])</f>
        <v>0</v>
      </c>
      <c r="AG21" s="51">
        <f>SUM(Tableau3944374965418[[#This Row],[Parties]]-Tableau2934384975429[[#This Row],[Parties]]-Tableau29343849754292[[#This Row],[Parties]]-Tableau1924364955407[[#This Row],[Parties]])</f>
        <v>0</v>
      </c>
      <c r="AH21" s="52" t="e">
        <f t="shared" si="0"/>
        <v>#DIV/0!</v>
      </c>
      <c r="AI21" s="52"/>
      <c r="AJ21" s="50">
        <v>20</v>
      </c>
      <c r="AK21" s="36" t="s">
        <v>19</v>
      </c>
      <c r="AL21" s="134">
        <v>1729</v>
      </c>
      <c r="AM21" s="134">
        <v>9</v>
      </c>
      <c r="AN21" s="134">
        <v>192.11</v>
      </c>
    </row>
    <row r="22" spans="1:40" ht="15.75" thickBot="1" x14ac:dyDescent="0.3">
      <c r="A22" s="38">
        <v>19</v>
      </c>
      <c r="B22" s="36" t="s">
        <v>22</v>
      </c>
      <c r="C22" s="55">
        <v>1684</v>
      </c>
      <c r="D22" s="55">
        <v>9</v>
      </c>
      <c r="E22" s="55">
        <v>187.11</v>
      </c>
      <c r="G22" s="50">
        <v>19</v>
      </c>
      <c r="H22" s="36" t="s">
        <v>22</v>
      </c>
      <c r="I22" s="51">
        <v>0</v>
      </c>
      <c r="J22" s="51">
        <v>0</v>
      </c>
      <c r="K22" s="52" t="e">
        <v>#DIV/0!</v>
      </c>
      <c r="M22" s="50">
        <v>20</v>
      </c>
      <c r="N22" s="36" t="s">
        <v>22</v>
      </c>
      <c r="O22" s="51">
        <f>SUM(Tableau3944374965418[[#This Row],[QA]]-Tableau1924364955407[[#This Row],[QA]]-Tableau29343849754292[[#This Row],[QA]])</f>
        <v>1570</v>
      </c>
      <c r="P22" s="51">
        <f>SUM(Tableau3944374965418[[#This Row],[Parties]]-Tableau1924364955407[[#This Row],[Parties]]-Tableau29343849754292[[#This Row],[Parties]])</f>
        <v>9</v>
      </c>
      <c r="Q22" s="52">
        <f t="shared" si="1"/>
        <v>174.44444444444446</v>
      </c>
      <c r="S22" s="50">
        <v>19</v>
      </c>
      <c r="T22" s="36"/>
      <c r="U22" s="53"/>
      <c r="V22" s="53"/>
      <c r="W22" s="54"/>
      <c r="Y22" s="50">
        <v>19</v>
      </c>
      <c r="Z22" s="36"/>
      <c r="AA22" s="51"/>
      <c r="AB22" s="51"/>
      <c r="AC22" s="52"/>
      <c r="AD22" s="50">
        <v>20</v>
      </c>
      <c r="AE22" s="36"/>
      <c r="AF22" s="51">
        <f>SUM(Tableau3944374965418[[#This Row],[QA]]-Tableau2934384975429[[#This Row],[QA]]-Tableau29343849754292[[#This Row],[QA]]-Tableau1924364955407[[#This Row],[QA]])</f>
        <v>0</v>
      </c>
      <c r="AG22" s="51">
        <f>SUM(Tableau3944374965418[[#This Row],[Parties]]-Tableau2934384975429[[#This Row],[Parties]]-Tableau29343849754292[[#This Row],[Parties]]-Tableau1924364955407[[#This Row],[Parties]])</f>
        <v>0</v>
      </c>
      <c r="AH22" s="52" t="e">
        <f t="shared" si="0"/>
        <v>#DIV/0!</v>
      </c>
      <c r="AI22" s="52"/>
      <c r="AJ22" s="50">
        <v>21</v>
      </c>
      <c r="AK22" s="36" t="s">
        <v>22</v>
      </c>
      <c r="AL22" s="134">
        <v>3254</v>
      </c>
      <c r="AM22" s="134">
        <v>18</v>
      </c>
      <c r="AN22" s="134">
        <v>180.78</v>
      </c>
    </row>
    <row r="23" spans="1:40" ht="16.149999999999999" customHeight="1" thickBot="1" x14ac:dyDescent="0.3">
      <c r="A23" s="38">
        <v>20</v>
      </c>
      <c r="B23" s="36" t="s">
        <v>35</v>
      </c>
      <c r="C23" s="55">
        <v>949</v>
      </c>
      <c r="D23" s="55">
        <v>6</v>
      </c>
      <c r="E23" s="55">
        <v>158.16999999999999</v>
      </c>
      <c r="G23" s="50">
        <v>20</v>
      </c>
      <c r="H23" s="36" t="s">
        <v>35</v>
      </c>
      <c r="I23" s="51">
        <v>512</v>
      </c>
      <c r="J23" s="51">
        <v>3</v>
      </c>
      <c r="K23" s="52">
        <v>170.66666666666666</v>
      </c>
      <c r="M23" s="50">
        <v>21</v>
      </c>
      <c r="N23" s="36" t="s">
        <v>35</v>
      </c>
      <c r="O23" s="51">
        <f>SUM(Tableau3944374965418[[#This Row],[QA]]-Tableau1924364955407[[#This Row],[QA]]-Tableau29343849754292[[#This Row],[QA]])</f>
        <v>1489</v>
      </c>
      <c r="P23" s="51">
        <f>SUM(Tableau3944374965418[[#This Row],[Parties]]-Tableau1924364955407[[#This Row],[Parties]]-Tableau29343849754292[[#This Row],[Parties]])</f>
        <v>9</v>
      </c>
      <c r="Q23" s="52">
        <f t="shared" si="1"/>
        <v>165.44444444444446</v>
      </c>
      <c r="S23" s="50">
        <v>20</v>
      </c>
      <c r="T23" s="36"/>
      <c r="U23" s="53"/>
      <c r="V23" s="53"/>
      <c r="W23" s="54"/>
      <c r="Y23" s="50">
        <v>20</v>
      </c>
      <c r="Z23" s="36"/>
      <c r="AA23" s="51"/>
      <c r="AB23" s="51"/>
      <c r="AC23" s="52"/>
      <c r="AD23" s="50">
        <v>21</v>
      </c>
      <c r="AE23" s="36"/>
      <c r="AF23" s="51">
        <f>SUM(Tableau3944374965418[[#This Row],[QA]]-Tableau2934384975429[[#This Row],[QA]]-Tableau29343849754292[[#This Row],[QA]]-Tableau1924364955407[[#This Row],[QA]])</f>
        <v>0</v>
      </c>
      <c r="AG23" s="51">
        <f>SUM(Tableau3944374965418[[#This Row],[Parties]]-Tableau2934384975429[[#This Row],[Parties]]-Tableau29343849754292[[#This Row],[Parties]]-Tableau1924364955407[[#This Row],[Parties]])</f>
        <v>0</v>
      </c>
      <c r="AH23" s="52" t="e">
        <f t="shared" si="0"/>
        <v>#DIV/0!</v>
      </c>
      <c r="AI23" s="52"/>
      <c r="AJ23" s="50">
        <v>22</v>
      </c>
      <c r="AK23" s="36" t="s">
        <v>35</v>
      </c>
      <c r="AL23" s="134">
        <v>2950</v>
      </c>
      <c r="AM23" s="134">
        <v>18</v>
      </c>
      <c r="AN23" s="134">
        <v>163.89</v>
      </c>
    </row>
    <row r="24" spans="1:40" ht="16.149999999999999" customHeight="1" thickBot="1" x14ac:dyDescent="0.3">
      <c r="A24" s="38">
        <v>21</v>
      </c>
      <c r="B24" s="36" t="s">
        <v>58</v>
      </c>
      <c r="C24" s="55">
        <v>479</v>
      </c>
      <c r="D24" s="55">
        <v>3</v>
      </c>
      <c r="E24" s="55">
        <v>159.66999999999999</v>
      </c>
      <c r="G24" s="50">
        <v>21</v>
      </c>
      <c r="H24" s="36" t="s">
        <v>58</v>
      </c>
      <c r="I24" s="51">
        <v>0</v>
      </c>
      <c r="J24" s="51">
        <v>0</v>
      </c>
      <c r="K24" s="52" t="e">
        <v>#DIV/0!</v>
      </c>
      <c r="M24" s="50">
        <v>22</v>
      </c>
      <c r="N24" s="36" t="s">
        <v>58</v>
      </c>
      <c r="O24" s="51">
        <f>SUM(Tableau3944374965418[[#This Row],[QA]]-Tableau1924364955407[[#This Row],[QA]]-Tableau29343849754292[[#This Row],[QA]])</f>
        <v>462</v>
      </c>
      <c r="P24" s="51">
        <f>SUM(Tableau3944374965418[[#This Row],[Parties]]-Tableau1924364955407[[#This Row],[Parties]]-Tableau29343849754292[[#This Row],[Parties]])</f>
        <v>3</v>
      </c>
      <c r="Q24" s="52">
        <f t="shared" si="1"/>
        <v>154</v>
      </c>
      <c r="S24" s="50">
        <v>21</v>
      </c>
      <c r="T24" s="36"/>
      <c r="U24" s="53"/>
      <c r="V24" s="53"/>
      <c r="W24" s="54"/>
      <c r="Y24" s="50">
        <v>21</v>
      </c>
      <c r="Z24" s="36"/>
      <c r="AA24" s="51"/>
      <c r="AB24" s="51"/>
      <c r="AC24" s="52"/>
      <c r="AD24" s="50">
        <v>22</v>
      </c>
      <c r="AE24" s="36"/>
      <c r="AF24" s="51">
        <f>SUM(Tableau3944374965418[[#This Row],[QA]]-Tableau2934384975429[[#This Row],[QA]]-Tableau29343849754292[[#This Row],[QA]]-Tableau1924364955407[[#This Row],[QA]])</f>
        <v>0</v>
      </c>
      <c r="AG24" s="51">
        <f>SUM(Tableau3944374965418[[#This Row],[Parties]]-Tableau2934384975429[[#This Row],[Parties]]-Tableau29343849754292[[#This Row],[Parties]]-Tableau1924364955407[[#This Row],[Parties]])</f>
        <v>0</v>
      </c>
      <c r="AH24" s="52" t="e">
        <f t="shared" si="0"/>
        <v>#DIV/0!</v>
      </c>
      <c r="AI24" s="52"/>
      <c r="AJ24" s="50">
        <v>23</v>
      </c>
      <c r="AK24" s="36" t="s">
        <v>58</v>
      </c>
      <c r="AL24" s="134">
        <v>941</v>
      </c>
      <c r="AM24" s="134">
        <v>6</v>
      </c>
      <c r="AN24" s="134">
        <v>156.83000000000001</v>
      </c>
    </row>
    <row r="25" spans="1:40" ht="16.149999999999999" customHeight="1" thickBot="1" x14ac:dyDescent="0.3">
      <c r="A25" s="38">
        <v>22</v>
      </c>
      <c r="B25" s="36" t="s">
        <v>11</v>
      </c>
      <c r="C25" s="55">
        <v>459</v>
      </c>
      <c r="D25" s="55">
        <v>3</v>
      </c>
      <c r="E25" s="55">
        <v>153</v>
      </c>
      <c r="G25" s="50">
        <v>22</v>
      </c>
      <c r="H25" s="36" t="s">
        <v>11</v>
      </c>
      <c r="I25" s="51">
        <v>533</v>
      </c>
      <c r="J25" s="51">
        <v>3</v>
      </c>
      <c r="K25" s="52">
        <v>177.66666666666666</v>
      </c>
      <c r="M25" s="50">
        <v>23</v>
      </c>
      <c r="N25" s="36" t="s">
        <v>11</v>
      </c>
      <c r="O25" s="51">
        <f>SUM(Tableau3944374965418[[#This Row],[QA]]-Tableau1924364955407[[#This Row],[QA]]-Tableau29343849754292[[#This Row],[QA]])</f>
        <v>1647</v>
      </c>
      <c r="P25" s="51">
        <f>SUM(Tableau3944374965418[[#This Row],[Parties]]-Tableau1924364955407[[#This Row],[Parties]]-Tableau29343849754292[[#This Row],[Parties]])</f>
        <v>9</v>
      </c>
      <c r="Q25" s="52">
        <f t="shared" si="1"/>
        <v>183</v>
      </c>
      <c r="S25" s="50">
        <v>22</v>
      </c>
      <c r="T25" s="36"/>
      <c r="U25" s="53"/>
      <c r="V25" s="53"/>
      <c r="W25" s="54"/>
      <c r="Y25" s="50">
        <v>22</v>
      </c>
      <c r="Z25" s="36"/>
      <c r="AA25" s="51"/>
      <c r="AB25" s="51"/>
      <c r="AC25" s="52"/>
      <c r="AD25" s="50">
        <v>23</v>
      </c>
      <c r="AE25" s="36"/>
      <c r="AF25" s="51">
        <f>SUM(Tableau3944374965418[[#This Row],[QA]]-Tableau2934384975429[[#This Row],[QA]]-Tableau29343849754292[[#This Row],[QA]]-Tableau1924364955407[[#This Row],[QA]])</f>
        <v>0</v>
      </c>
      <c r="AG25" s="51">
        <f>SUM(Tableau3944374965418[[#This Row],[Parties]]-Tableau2934384975429[[#This Row],[Parties]]-Tableau29343849754292[[#This Row],[Parties]]-Tableau1924364955407[[#This Row],[Parties]])</f>
        <v>0</v>
      </c>
      <c r="AH25" s="52" t="e">
        <f t="shared" si="0"/>
        <v>#DIV/0!</v>
      </c>
      <c r="AI25" s="52"/>
      <c r="AJ25" s="50">
        <v>24</v>
      </c>
      <c r="AK25" s="36" t="s">
        <v>11</v>
      </c>
      <c r="AL25" s="134">
        <v>2639</v>
      </c>
      <c r="AM25" s="134">
        <v>15</v>
      </c>
      <c r="AN25" s="134">
        <v>175.93</v>
      </c>
    </row>
    <row r="26" spans="1:40" ht="16.149999999999999" customHeight="1" thickBot="1" x14ac:dyDescent="0.3">
      <c r="A26" s="38">
        <v>23</v>
      </c>
      <c r="B26" s="36" t="s">
        <v>70</v>
      </c>
      <c r="C26" s="57">
        <v>0</v>
      </c>
      <c r="D26" s="57">
        <v>0</v>
      </c>
      <c r="E26" s="58">
        <v>0</v>
      </c>
      <c r="G26" s="50">
        <v>23</v>
      </c>
      <c r="H26" s="36" t="s">
        <v>70</v>
      </c>
      <c r="I26" s="51">
        <v>0</v>
      </c>
      <c r="J26" s="51">
        <v>0</v>
      </c>
      <c r="K26" s="52" t="e">
        <v>#DIV/0!</v>
      </c>
      <c r="M26" s="50">
        <v>24</v>
      </c>
      <c r="N26" s="36" t="s">
        <v>70</v>
      </c>
      <c r="O26" s="51">
        <f>SUM(Tableau3944374965418[[#This Row],[QA]]-Tableau1924364955407[[#This Row],[QA]]-Tableau29343849754292[[#This Row],[QA]])</f>
        <v>574</v>
      </c>
      <c r="P26" s="51">
        <f>SUM(Tableau3944374965418[[#This Row],[Parties]]-Tableau1924364955407[[#This Row],[Parties]]-Tableau29343849754292[[#This Row],[Parties]])</f>
        <v>3</v>
      </c>
      <c r="Q26" s="52">
        <f t="shared" si="1"/>
        <v>191.33333333333334</v>
      </c>
      <c r="S26" s="50">
        <v>23</v>
      </c>
      <c r="T26" s="36"/>
      <c r="U26" s="53"/>
      <c r="V26" s="53"/>
      <c r="W26" s="54"/>
      <c r="Y26" s="50">
        <v>23</v>
      </c>
      <c r="Z26" s="36"/>
      <c r="AA26" s="51"/>
      <c r="AB26" s="51"/>
      <c r="AC26" s="52"/>
      <c r="AD26" s="50">
        <v>24</v>
      </c>
      <c r="AE26" s="36"/>
      <c r="AF26" s="51">
        <f>SUM(Tableau3944374965418[[#This Row],[QA]]-Tableau2934384975429[[#This Row],[QA]]-Tableau29343849754292[[#This Row],[QA]]-Tableau1924364955407[[#This Row],[QA]])</f>
        <v>0</v>
      </c>
      <c r="AG26" s="51">
        <f>SUM(Tableau3944374965418[[#This Row],[Parties]]-Tableau2934384975429[[#This Row],[Parties]]-Tableau29343849754292[[#This Row],[Parties]]-Tableau1924364955407[[#This Row],[Parties]])</f>
        <v>0</v>
      </c>
      <c r="AH26" s="52" t="e">
        <f t="shared" si="0"/>
        <v>#DIV/0!</v>
      </c>
      <c r="AI26" s="52"/>
      <c r="AJ26" s="50">
        <v>25</v>
      </c>
      <c r="AK26" s="36" t="s">
        <v>70</v>
      </c>
      <c r="AL26" s="134">
        <v>574</v>
      </c>
      <c r="AM26" s="134">
        <v>3</v>
      </c>
      <c r="AN26" s="134">
        <v>191.33</v>
      </c>
    </row>
    <row r="27" spans="1:40" ht="16.149999999999999" customHeight="1" thickBot="1" x14ac:dyDescent="0.3">
      <c r="A27" s="38">
        <v>24</v>
      </c>
      <c r="B27" s="36" t="s">
        <v>65</v>
      </c>
      <c r="C27" s="55">
        <v>600</v>
      </c>
      <c r="D27" s="55">
        <v>3</v>
      </c>
      <c r="E27" s="55">
        <v>200</v>
      </c>
      <c r="G27" s="50">
        <v>24</v>
      </c>
      <c r="H27" s="36" t="s">
        <v>66</v>
      </c>
      <c r="I27" s="51">
        <v>0</v>
      </c>
      <c r="J27" s="51">
        <v>0</v>
      </c>
      <c r="K27" s="52" t="e">
        <v>#DIV/0!</v>
      </c>
      <c r="M27" s="50">
        <v>25</v>
      </c>
      <c r="N27" s="36" t="s">
        <v>66</v>
      </c>
      <c r="O27" s="51">
        <f>SUM(Tableau3944374965418[[#This Row],[QA]]-Tableau1924364955407[[#This Row],[QA]]-Tableau29343849754292[[#This Row],[QA]])</f>
        <v>517</v>
      </c>
      <c r="P27" s="51">
        <f>SUM(Tableau3944374965418[[#This Row],[Parties]]-Tableau1924364955407[[#This Row],[Parties]]-Tableau29343849754292[[#This Row],[Parties]])</f>
        <v>3</v>
      </c>
      <c r="Q27" s="52">
        <f t="shared" si="1"/>
        <v>172.33333333333334</v>
      </c>
      <c r="S27" s="50">
        <v>24</v>
      </c>
      <c r="T27" s="36"/>
      <c r="U27" s="53"/>
      <c r="V27" s="53"/>
      <c r="W27" s="54"/>
      <c r="Y27" s="50">
        <v>24</v>
      </c>
      <c r="Z27" s="36"/>
      <c r="AA27" s="51"/>
      <c r="AB27" s="51"/>
      <c r="AC27" s="52"/>
      <c r="AD27" s="50">
        <v>25</v>
      </c>
      <c r="AE27" s="36"/>
      <c r="AF27" s="51">
        <f>SUM(Tableau3944374965418[[#This Row],[QA]]-Tableau2934384975429[[#This Row],[QA]]-Tableau29343849754292[[#This Row],[QA]]-Tableau1924364955407[[#This Row],[QA]])</f>
        <v>0</v>
      </c>
      <c r="AG27" s="51">
        <f>SUM(Tableau3944374965418[[#This Row],[Parties]]-Tableau2934384975429[[#This Row],[Parties]]-Tableau29343849754292[[#This Row],[Parties]]-Tableau1924364955407[[#This Row],[Parties]])</f>
        <v>0</v>
      </c>
      <c r="AH27" s="52" t="e">
        <f t="shared" si="0"/>
        <v>#DIV/0!</v>
      </c>
      <c r="AI27" s="52"/>
      <c r="AJ27" s="50">
        <v>26</v>
      </c>
      <c r="AK27" s="36" t="s">
        <v>66</v>
      </c>
      <c r="AL27" s="134">
        <v>1117</v>
      </c>
      <c r="AM27" s="134">
        <v>6</v>
      </c>
      <c r="AN27" s="134">
        <v>186.17</v>
      </c>
    </row>
    <row r="28" spans="1:40" ht="16.149999999999999" customHeight="1" thickBot="1" x14ac:dyDescent="0.3">
      <c r="A28" s="38">
        <v>25</v>
      </c>
      <c r="B28" s="36" t="s">
        <v>32</v>
      </c>
      <c r="C28" s="55">
        <v>1805</v>
      </c>
      <c r="D28" s="55">
        <v>9</v>
      </c>
      <c r="E28" s="55">
        <v>200.56</v>
      </c>
      <c r="G28" s="50">
        <v>25</v>
      </c>
      <c r="H28" s="36" t="s">
        <v>32</v>
      </c>
      <c r="I28" s="51">
        <v>581</v>
      </c>
      <c r="J28" s="51">
        <v>3</v>
      </c>
      <c r="K28" s="52">
        <v>193.66666666666666</v>
      </c>
      <c r="M28" s="50">
        <v>26</v>
      </c>
      <c r="N28" s="36" t="s">
        <v>32</v>
      </c>
      <c r="O28" s="51">
        <f>SUM(Tableau3944374965418[[#This Row],[QA]]-Tableau1924364955407[[#This Row],[QA]]-Tableau29343849754292[[#This Row],[QA]])</f>
        <v>1711</v>
      </c>
      <c r="P28" s="51">
        <f>SUM(Tableau3944374965418[[#This Row],[Parties]]-Tableau1924364955407[[#This Row],[Parties]]-Tableau29343849754292[[#This Row],[Parties]])</f>
        <v>9</v>
      </c>
      <c r="Q28" s="52">
        <f t="shared" si="1"/>
        <v>190.11111111111111</v>
      </c>
      <c r="S28" s="50">
        <v>25</v>
      </c>
      <c r="T28" s="36"/>
      <c r="U28" s="53"/>
      <c r="V28" s="53"/>
      <c r="W28" s="54"/>
      <c r="Y28" s="50">
        <v>25</v>
      </c>
      <c r="Z28" s="36"/>
      <c r="AA28" s="51"/>
      <c r="AB28" s="51"/>
      <c r="AC28" s="52"/>
      <c r="AD28" s="50">
        <v>26</v>
      </c>
      <c r="AE28" s="36"/>
      <c r="AF28" s="51">
        <f>SUM(Tableau3944374965418[[#This Row],[QA]]-Tableau2934384975429[[#This Row],[QA]]-Tableau29343849754292[[#This Row],[QA]]-Tableau1924364955407[[#This Row],[QA]])</f>
        <v>0</v>
      </c>
      <c r="AG28" s="51">
        <f>SUM(Tableau3944374965418[[#This Row],[Parties]]-Tableau2934384975429[[#This Row],[Parties]]-Tableau29343849754292[[#This Row],[Parties]]-Tableau1924364955407[[#This Row],[Parties]])</f>
        <v>0</v>
      </c>
      <c r="AH28" s="52" t="e">
        <f t="shared" si="0"/>
        <v>#DIV/0!</v>
      </c>
      <c r="AI28" s="52"/>
      <c r="AJ28" s="50">
        <v>27</v>
      </c>
      <c r="AK28" s="36" t="s">
        <v>32</v>
      </c>
      <c r="AL28" s="134">
        <v>4097</v>
      </c>
      <c r="AM28" s="134">
        <v>21</v>
      </c>
      <c r="AN28" s="134">
        <v>195.1</v>
      </c>
    </row>
    <row r="29" spans="1:40" ht="16.149999999999999" customHeight="1" thickBot="1" x14ac:dyDescent="0.3">
      <c r="A29" s="38">
        <v>26</v>
      </c>
      <c r="B29" s="36" t="s">
        <v>12</v>
      </c>
      <c r="C29" s="55">
        <v>457</v>
      </c>
      <c r="D29" s="55">
        <v>3</v>
      </c>
      <c r="E29" s="55">
        <v>152.33000000000001</v>
      </c>
      <c r="G29" s="50">
        <v>26</v>
      </c>
      <c r="H29" s="36" t="s">
        <v>12</v>
      </c>
      <c r="I29" s="51">
        <v>476</v>
      </c>
      <c r="J29" s="51">
        <v>3</v>
      </c>
      <c r="K29" s="52">
        <v>158.66666666666666</v>
      </c>
      <c r="M29" s="50">
        <v>27</v>
      </c>
      <c r="N29" s="36" t="s">
        <v>12</v>
      </c>
      <c r="O29" s="51">
        <f>SUM(Tableau3944374965418[[#This Row],[QA]]-Tableau1924364955407[[#This Row],[QA]]-Tableau29343849754292[[#This Row],[QA]])</f>
        <v>456</v>
      </c>
      <c r="P29" s="51">
        <f>SUM(Tableau3944374965418[[#This Row],[Parties]]-Tableau1924364955407[[#This Row],[Parties]]-Tableau29343849754292[[#This Row],[Parties]])</f>
        <v>3</v>
      </c>
      <c r="Q29" s="52">
        <f t="shared" si="1"/>
        <v>152</v>
      </c>
      <c r="S29" s="50">
        <v>26</v>
      </c>
      <c r="T29" s="36"/>
      <c r="U29" s="53"/>
      <c r="V29" s="53"/>
      <c r="W29" s="54"/>
      <c r="Y29" s="50">
        <v>26</v>
      </c>
      <c r="Z29" s="36"/>
      <c r="AA29" s="51"/>
      <c r="AB29" s="51"/>
      <c r="AC29" s="52"/>
      <c r="AD29" s="50">
        <v>27</v>
      </c>
      <c r="AE29" s="36"/>
      <c r="AF29" s="51">
        <f>SUM(Tableau3944374965418[[#This Row],[QA]]-Tableau2934384975429[[#This Row],[QA]]-Tableau29343849754292[[#This Row],[QA]]-Tableau1924364955407[[#This Row],[QA]])</f>
        <v>0</v>
      </c>
      <c r="AG29" s="51">
        <f>SUM(Tableau3944374965418[[#This Row],[Parties]]-Tableau2934384975429[[#This Row],[Parties]]-Tableau29343849754292[[#This Row],[Parties]]-Tableau1924364955407[[#This Row],[Parties]])</f>
        <v>0</v>
      </c>
      <c r="AH29" s="52" t="e">
        <f t="shared" si="0"/>
        <v>#DIV/0!</v>
      </c>
      <c r="AI29" s="52"/>
      <c r="AJ29" s="50">
        <v>28</v>
      </c>
      <c r="AK29" s="36" t="s">
        <v>12</v>
      </c>
      <c r="AL29" s="134">
        <v>1389</v>
      </c>
      <c r="AM29" s="134">
        <v>9</v>
      </c>
      <c r="AN29" s="134">
        <v>154.33000000000001</v>
      </c>
    </row>
    <row r="30" spans="1:40" ht="16.149999999999999" customHeight="1" thickBot="1" x14ac:dyDescent="0.3">
      <c r="A30" s="38">
        <v>27</v>
      </c>
      <c r="B30" s="36" t="s">
        <v>61</v>
      </c>
      <c r="C30" s="55">
        <v>429</v>
      </c>
      <c r="D30" s="55">
        <v>3</v>
      </c>
      <c r="E30" s="55">
        <v>143</v>
      </c>
      <c r="G30" s="50">
        <v>27</v>
      </c>
      <c r="H30" s="36" t="s">
        <v>61</v>
      </c>
      <c r="I30" s="51">
        <v>375</v>
      </c>
      <c r="J30" s="51">
        <v>3</v>
      </c>
      <c r="K30" s="52">
        <v>125</v>
      </c>
      <c r="M30" s="50">
        <v>28</v>
      </c>
      <c r="N30" s="36" t="s">
        <v>61</v>
      </c>
      <c r="O30" s="51">
        <f>SUM(Tableau3944374965418[[#This Row],[QA]]-Tableau1924364955407[[#This Row],[QA]]-Tableau29343849754292[[#This Row],[QA]])</f>
        <v>765</v>
      </c>
      <c r="P30" s="51">
        <f>SUM(Tableau3944374965418[[#This Row],[Parties]]-Tableau1924364955407[[#This Row],[Parties]]-Tableau29343849754292[[#This Row],[Parties]])</f>
        <v>6</v>
      </c>
      <c r="Q30" s="52">
        <f t="shared" si="1"/>
        <v>127.5</v>
      </c>
      <c r="S30" s="50">
        <v>27</v>
      </c>
      <c r="T30" s="36"/>
      <c r="U30" s="53"/>
      <c r="V30" s="53"/>
      <c r="W30" s="54"/>
      <c r="Y30" s="50">
        <v>27</v>
      </c>
      <c r="Z30" s="36"/>
      <c r="AA30" s="51"/>
      <c r="AB30" s="51"/>
      <c r="AC30" s="52"/>
      <c r="AD30" s="50">
        <v>28</v>
      </c>
      <c r="AE30" s="36"/>
      <c r="AF30" s="51">
        <f>SUM(Tableau3944374965418[[#This Row],[QA]]-Tableau2934384975429[[#This Row],[QA]]-Tableau29343849754292[[#This Row],[QA]]-Tableau1924364955407[[#This Row],[QA]])</f>
        <v>0</v>
      </c>
      <c r="AG30" s="51">
        <f>SUM(Tableau3944374965418[[#This Row],[Parties]]-Tableau2934384975429[[#This Row],[Parties]]-Tableau29343849754292[[#This Row],[Parties]]-Tableau1924364955407[[#This Row],[Parties]])</f>
        <v>0</v>
      </c>
      <c r="AH30" s="52" t="e">
        <f t="shared" si="0"/>
        <v>#DIV/0!</v>
      </c>
      <c r="AI30" s="52"/>
      <c r="AJ30" s="50">
        <v>29</v>
      </c>
      <c r="AK30" s="36" t="s">
        <v>61</v>
      </c>
      <c r="AL30" s="134">
        <v>1569</v>
      </c>
      <c r="AM30" s="134">
        <v>12</v>
      </c>
      <c r="AN30" s="134">
        <v>130.75</v>
      </c>
    </row>
    <row r="31" spans="1:40" ht="16.149999999999999" customHeight="1" thickBot="1" x14ac:dyDescent="0.3">
      <c r="A31" s="38">
        <v>28</v>
      </c>
      <c r="B31" s="36" t="s">
        <v>68</v>
      </c>
      <c r="C31" s="57">
        <v>0</v>
      </c>
      <c r="D31" s="57">
        <v>0</v>
      </c>
      <c r="E31" s="58">
        <v>0</v>
      </c>
      <c r="G31" s="50">
        <v>28</v>
      </c>
      <c r="H31" s="36" t="s">
        <v>68</v>
      </c>
      <c r="I31" s="51">
        <v>414</v>
      </c>
      <c r="J31" s="51">
        <v>3</v>
      </c>
      <c r="K31" s="52">
        <v>138</v>
      </c>
      <c r="M31" s="50">
        <v>29</v>
      </c>
      <c r="N31" s="36" t="s">
        <v>68</v>
      </c>
      <c r="O31" s="51">
        <f>SUM(Tableau3944374965418[[#This Row],[QA]]-Tableau1924364955407[[#This Row],[QA]]-Tableau29343849754292[[#This Row],[QA]])</f>
        <v>0</v>
      </c>
      <c r="P31" s="51">
        <f>SUM(Tableau3944374965418[[#This Row],[Parties]]-Tableau1924364955407[[#This Row],[Parties]]-Tableau29343849754292[[#This Row],[Parties]])</f>
        <v>0</v>
      </c>
      <c r="Q31" s="52" t="e">
        <f t="shared" si="1"/>
        <v>#DIV/0!</v>
      </c>
      <c r="S31" s="50">
        <v>28</v>
      </c>
      <c r="T31" s="36"/>
      <c r="U31" s="53"/>
      <c r="V31" s="53"/>
      <c r="W31" s="54"/>
      <c r="Y31" s="50">
        <v>28</v>
      </c>
      <c r="Z31" s="36"/>
      <c r="AA31" s="51"/>
      <c r="AB31" s="51"/>
      <c r="AC31" s="52"/>
      <c r="AD31" s="50">
        <v>29</v>
      </c>
      <c r="AE31" s="36"/>
      <c r="AF31" s="51">
        <f>SUM(Tableau3944374965418[[#This Row],[QA]]-Tableau2934384975429[[#This Row],[QA]]-Tableau29343849754292[[#This Row],[QA]]-Tableau1924364955407[[#This Row],[QA]])</f>
        <v>0</v>
      </c>
      <c r="AG31" s="51">
        <f>SUM(Tableau3944374965418[[#This Row],[Parties]]-Tableau2934384975429[[#This Row],[Parties]]-Tableau29343849754292[[#This Row],[Parties]]-Tableau1924364955407[[#This Row],[Parties]])</f>
        <v>0</v>
      </c>
      <c r="AH31" s="52" t="e">
        <f t="shared" si="0"/>
        <v>#DIV/0!</v>
      </c>
      <c r="AI31" s="52"/>
      <c r="AJ31" s="50">
        <v>30</v>
      </c>
      <c r="AK31" s="36" t="s">
        <v>68</v>
      </c>
      <c r="AL31" s="134">
        <v>414</v>
      </c>
      <c r="AM31" s="134">
        <v>3</v>
      </c>
      <c r="AN31" s="134">
        <v>138</v>
      </c>
    </row>
    <row r="32" spans="1:40" s="56" customFormat="1" ht="16.149999999999999" customHeight="1" thickBot="1" x14ac:dyDescent="0.3">
      <c r="A32" s="38">
        <v>29</v>
      </c>
      <c r="B32" s="36" t="s">
        <v>50</v>
      </c>
      <c r="C32" s="55">
        <v>589</v>
      </c>
      <c r="D32" s="55">
        <v>3</v>
      </c>
      <c r="E32" s="55">
        <v>196.33</v>
      </c>
      <c r="G32" s="50">
        <v>29</v>
      </c>
      <c r="H32" s="36" t="s">
        <v>50</v>
      </c>
      <c r="I32" s="51">
        <v>0</v>
      </c>
      <c r="J32" s="51">
        <v>0</v>
      </c>
      <c r="K32" s="52" t="e">
        <v>#DIV/0!</v>
      </c>
      <c r="M32" s="50">
        <v>30</v>
      </c>
      <c r="N32" s="36" t="s">
        <v>50</v>
      </c>
      <c r="O32" s="51">
        <f>SUM(Tableau3944374965418[[#This Row],[QA]]-Tableau1924364955407[[#This Row],[QA]]-Tableau29343849754292[[#This Row],[QA]])</f>
        <v>1708</v>
      </c>
      <c r="P32" s="51">
        <f>SUM(Tableau3944374965418[[#This Row],[Parties]]-Tableau1924364955407[[#This Row],[Parties]]-Tableau29343849754292[[#This Row],[Parties]])</f>
        <v>9</v>
      </c>
      <c r="Q32" s="52">
        <f t="shared" si="1"/>
        <v>189.77777777777777</v>
      </c>
      <c r="S32" s="50">
        <v>29</v>
      </c>
      <c r="T32" s="36"/>
      <c r="U32" s="53"/>
      <c r="V32" s="53"/>
      <c r="W32" s="54"/>
      <c r="Y32" s="50">
        <v>29</v>
      </c>
      <c r="Z32" s="36"/>
      <c r="AA32" s="51"/>
      <c r="AB32" s="51"/>
      <c r="AC32" s="52"/>
      <c r="AD32" s="50">
        <v>30</v>
      </c>
      <c r="AE32" s="36"/>
      <c r="AF32" s="51">
        <f>SUM(Tableau3944374965418[[#This Row],[QA]]-Tableau2934384975429[[#This Row],[QA]]-Tableau29343849754292[[#This Row],[QA]]-Tableau1924364955407[[#This Row],[QA]])</f>
        <v>0</v>
      </c>
      <c r="AG32" s="51">
        <f>SUM(Tableau3944374965418[[#This Row],[Parties]]-Tableau2934384975429[[#This Row],[Parties]]-Tableau29343849754292[[#This Row],[Parties]]-Tableau1924364955407[[#This Row],[Parties]])</f>
        <v>0</v>
      </c>
      <c r="AH32" s="52" t="e">
        <f t="shared" si="0"/>
        <v>#DIV/0!</v>
      </c>
      <c r="AI32" s="52"/>
      <c r="AJ32" s="50">
        <v>31</v>
      </c>
      <c r="AK32" s="36" t="s">
        <v>50</v>
      </c>
      <c r="AL32" s="134">
        <v>2297</v>
      </c>
      <c r="AM32" s="134">
        <v>12</v>
      </c>
      <c r="AN32" s="134">
        <v>191.42</v>
      </c>
    </row>
    <row r="33" spans="1:40" s="56" customFormat="1" ht="16.149999999999999" customHeight="1" thickBot="1" x14ac:dyDescent="0.3">
      <c r="A33" s="38">
        <v>30</v>
      </c>
      <c r="B33" s="36" t="s">
        <v>13</v>
      </c>
      <c r="C33" s="55">
        <v>1015</v>
      </c>
      <c r="D33" s="55">
        <v>6</v>
      </c>
      <c r="E33" s="55">
        <v>169.17</v>
      </c>
      <c r="G33" s="50">
        <v>30</v>
      </c>
      <c r="H33" s="36" t="s">
        <v>13</v>
      </c>
      <c r="I33" s="51">
        <v>497</v>
      </c>
      <c r="J33" s="51">
        <v>3</v>
      </c>
      <c r="K33" s="52">
        <v>165.66666666666666</v>
      </c>
      <c r="M33" s="50">
        <v>31</v>
      </c>
      <c r="N33" s="36" t="s">
        <v>13</v>
      </c>
      <c r="O33" s="51">
        <f>SUM(Tableau3944374965418[[#This Row],[QA]]-Tableau1924364955407[[#This Row],[QA]]-Tableau29343849754292[[#This Row],[QA]])</f>
        <v>437</v>
      </c>
      <c r="P33" s="51">
        <f>SUM(Tableau3944374965418[[#This Row],[Parties]]-Tableau1924364955407[[#This Row],[Parties]]-Tableau29343849754292[[#This Row],[Parties]])</f>
        <v>3</v>
      </c>
      <c r="Q33" s="52">
        <f t="shared" si="1"/>
        <v>145.66666666666666</v>
      </c>
      <c r="S33" s="50">
        <v>30</v>
      </c>
      <c r="T33" s="36"/>
      <c r="U33" s="53"/>
      <c r="V33" s="53"/>
      <c r="W33" s="54"/>
      <c r="Y33" s="50">
        <v>30</v>
      </c>
      <c r="Z33" s="36"/>
      <c r="AA33" s="51"/>
      <c r="AB33" s="51"/>
      <c r="AC33" s="52"/>
      <c r="AD33" s="50">
        <v>31</v>
      </c>
      <c r="AE33" s="36"/>
      <c r="AF33" s="51">
        <f>SUM(Tableau3944374965418[[#This Row],[QA]]-Tableau2934384975429[[#This Row],[QA]]-Tableau29343849754292[[#This Row],[QA]]-Tableau1924364955407[[#This Row],[QA]])</f>
        <v>0</v>
      </c>
      <c r="AG33" s="51">
        <f>SUM(Tableau3944374965418[[#This Row],[Parties]]-Tableau2934384975429[[#This Row],[Parties]]-Tableau29343849754292[[#This Row],[Parties]]-Tableau1924364955407[[#This Row],[Parties]])</f>
        <v>0</v>
      </c>
      <c r="AH33" s="52" t="e">
        <f t="shared" si="0"/>
        <v>#DIV/0!</v>
      </c>
      <c r="AI33" s="52"/>
      <c r="AJ33" s="50">
        <v>32</v>
      </c>
      <c r="AK33" s="36" t="s">
        <v>13</v>
      </c>
      <c r="AL33" s="134">
        <v>1949</v>
      </c>
      <c r="AM33" s="134">
        <v>12</v>
      </c>
      <c r="AN33" s="134">
        <v>162.41999999999999</v>
      </c>
    </row>
    <row r="34" spans="1:40" s="56" customFormat="1" ht="16.149999999999999" customHeight="1" thickBot="1" x14ac:dyDescent="0.3">
      <c r="A34" s="38">
        <v>31</v>
      </c>
      <c r="B34" s="36" t="s">
        <v>24</v>
      </c>
      <c r="C34" s="55">
        <v>1488</v>
      </c>
      <c r="D34" s="55">
        <v>9</v>
      </c>
      <c r="E34" s="55">
        <v>165.33</v>
      </c>
      <c r="G34" s="50">
        <v>31</v>
      </c>
      <c r="H34" s="36" t="s">
        <v>24</v>
      </c>
      <c r="I34" s="51">
        <v>492</v>
      </c>
      <c r="J34" s="51">
        <v>3</v>
      </c>
      <c r="K34" s="52">
        <v>164</v>
      </c>
      <c r="M34" s="50">
        <v>32</v>
      </c>
      <c r="N34" s="36" t="s">
        <v>24</v>
      </c>
      <c r="O34" s="51">
        <f>SUM(Tableau3944374965418[[#This Row],[QA]]-Tableau1924364955407[[#This Row],[QA]]-Tableau29343849754292[[#This Row],[QA]])</f>
        <v>956</v>
      </c>
      <c r="P34" s="51">
        <f>SUM(Tableau3944374965418[[#This Row],[Parties]]-Tableau1924364955407[[#This Row],[Parties]]-Tableau29343849754292[[#This Row],[Parties]])</f>
        <v>6</v>
      </c>
      <c r="Q34" s="52">
        <f t="shared" si="1"/>
        <v>159.33333333333334</v>
      </c>
      <c r="S34" s="50">
        <v>31</v>
      </c>
      <c r="T34" s="36"/>
      <c r="U34" s="53"/>
      <c r="V34" s="53"/>
      <c r="W34" s="54"/>
      <c r="Y34" s="50">
        <v>31</v>
      </c>
      <c r="Z34" s="36"/>
      <c r="AA34" s="51"/>
      <c r="AB34" s="51"/>
      <c r="AC34" s="52"/>
      <c r="AD34" s="50">
        <v>32</v>
      </c>
      <c r="AE34" s="36"/>
      <c r="AF34" s="51">
        <f>SUM(Tableau3944374965418[[#This Row],[QA]]-Tableau2934384975429[[#This Row],[QA]]-Tableau29343849754292[[#This Row],[QA]]-Tableau1924364955407[[#This Row],[QA]])</f>
        <v>0</v>
      </c>
      <c r="AG34" s="51">
        <f>SUM(Tableau3944374965418[[#This Row],[Parties]]-Tableau2934384975429[[#This Row],[Parties]]-Tableau29343849754292[[#This Row],[Parties]]-Tableau1924364955407[[#This Row],[Parties]])</f>
        <v>0</v>
      </c>
      <c r="AH34" s="52" t="e">
        <f t="shared" si="0"/>
        <v>#DIV/0!</v>
      </c>
      <c r="AI34" s="52"/>
      <c r="AJ34" s="50">
        <v>33</v>
      </c>
      <c r="AK34" s="36" t="s">
        <v>24</v>
      </c>
      <c r="AL34" s="134">
        <v>2936</v>
      </c>
      <c r="AM34" s="134">
        <v>18</v>
      </c>
      <c r="AN34" s="134">
        <v>163.11000000000001</v>
      </c>
    </row>
    <row r="35" spans="1:40" s="56" customFormat="1" ht="16.149999999999999" customHeight="1" thickBot="1" x14ac:dyDescent="0.3">
      <c r="A35" s="38">
        <v>32</v>
      </c>
      <c r="B35" s="36" t="s">
        <v>57</v>
      </c>
      <c r="C35" s="55">
        <v>481</v>
      </c>
      <c r="D35" s="55">
        <v>3</v>
      </c>
      <c r="E35" s="55">
        <v>160.33000000000001</v>
      </c>
      <c r="G35" s="50">
        <v>32</v>
      </c>
      <c r="H35" s="36" t="s">
        <v>57</v>
      </c>
      <c r="I35" s="51">
        <v>525</v>
      </c>
      <c r="J35" s="51">
        <v>3</v>
      </c>
      <c r="K35" s="52">
        <v>175</v>
      </c>
      <c r="M35" s="50">
        <v>33</v>
      </c>
      <c r="N35" s="36" t="s">
        <v>57</v>
      </c>
      <c r="O35" s="51">
        <f>SUM(Tableau3944374965418[[#This Row],[QA]]-Tableau1924364955407[[#This Row],[QA]]-Tableau29343849754292[[#This Row],[QA]])</f>
        <v>0</v>
      </c>
      <c r="P35" s="51">
        <f>SUM(Tableau3944374965418[[#This Row],[Parties]]-Tableau1924364955407[[#This Row],[Parties]]-Tableau29343849754292[[#This Row],[Parties]])</f>
        <v>0</v>
      </c>
      <c r="Q35" s="52" t="e">
        <f t="shared" si="1"/>
        <v>#DIV/0!</v>
      </c>
      <c r="S35" s="50">
        <v>32</v>
      </c>
      <c r="T35" s="36"/>
      <c r="U35" s="53"/>
      <c r="V35" s="53"/>
      <c r="W35" s="54"/>
      <c r="Y35" s="50">
        <v>32</v>
      </c>
      <c r="Z35" s="36"/>
      <c r="AA35" s="51"/>
      <c r="AB35" s="51"/>
      <c r="AC35" s="52"/>
      <c r="AD35" s="50">
        <v>33</v>
      </c>
      <c r="AE35" s="36"/>
      <c r="AF35" s="51">
        <f>SUM(Tableau3944374965418[[#This Row],[QA]]-Tableau2934384975429[[#This Row],[QA]]-Tableau29343849754292[[#This Row],[QA]]-Tableau1924364955407[[#This Row],[QA]])</f>
        <v>0</v>
      </c>
      <c r="AG35" s="51">
        <f>SUM(Tableau3944374965418[[#This Row],[Parties]]-Tableau2934384975429[[#This Row],[Parties]]-Tableau29343849754292[[#This Row],[Parties]]-Tableau1924364955407[[#This Row],[Parties]])</f>
        <v>0</v>
      </c>
      <c r="AH35" s="52" t="e">
        <f t="shared" si="0"/>
        <v>#DIV/0!</v>
      </c>
      <c r="AI35" s="52"/>
      <c r="AJ35" s="50">
        <v>34</v>
      </c>
      <c r="AK35" s="36" t="s">
        <v>57</v>
      </c>
      <c r="AL35" s="134">
        <v>1006</v>
      </c>
      <c r="AM35" s="134">
        <v>6</v>
      </c>
      <c r="AN35" s="134">
        <v>167.67</v>
      </c>
    </row>
    <row r="36" spans="1:40" s="56" customFormat="1" ht="16.149999999999999" customHeight="1" thickBot="1" x14ac:dyDescent="0.3">
      <c r="A36" s="38">
        <v>33</v>
      </c>
      <c r="B36" s="36" t="s">
        <v>43</v>
      </c>
      <c r="C36" s="55">
        <v>925</v>
      </c>
      <c r="D36" s="55">
        <v>6</v>
      </c>
      <c r="E36" s="55">
        <v>154.16999999999999</v>
      </c>
      <c r="G36" s="50">
        <v>33</v>
      </c>
      <c r="H36" s="36" t="s">
        <v>43</v>
      </c>
      <c r="I36" s="51">
        <v>0</v>
      </c>
      <c r="J36" s="51">
        <v>0</v>
      </c>
      <c r="K36" s="52" t="e">
        <v>#DIV/0!</v>
      </c>
      <c r="M36" s="50">
        <v>34</v>
      </c>
      <c r="N36" s="36" t="s">
        <v>43</v>
      </c>
      <c r="O36" s="51">
        <f>SUM(Tableau3944374965418[[#This Row],[QA]]-Tableau1924364955407[[#This Row],[QA]]-Tableau29343849754292[[#This Row],[QA]])</f>
        <v>1024</v>
      </c>
      <c r="P36" s="51">
        <f>SUM(Tableau3944374965418[[#This Row],[Parties]]-Tableau1924364955407[[#This Row],[Parties]]-Tableau29343849754292[[#This Row],[Parties]])</f>
        <v>6</v>
      </c>
      <c r="Q36" s="52">
        <f t="shared" si="1"/>
        <v>170.66666666666666</v>
      </c>
      <c r="S36" s="50">
        <v>33</v>
      </c>
      <c r="T36" s="36"/>
      <c r="U36" s="53"/>
      <c r="V36" s="53"/>
      <c r="W36" s="54"/>
      <c r="Y36" s="50">
        <v>33</v>
      </c>
      <c r="Z36" s="36"/>
      <c r="AA36" s="51"/>
      <c r="AB36" s="51"/>
      <c r="AC36" s="52"/>
      <c r="AD36" s="50">
        <v>34</v>
      </c>
      <c r="AE36" s="36"/>
      <c r="AF36" s="51">
        <f>SUM(Tableau3944374965418[[#This Row],[QA]]-Tableau2934384975429[[#This Row],[QA]]-Tableau29343849754292[[#This Row],[QA]]-Tableau1924364955407[[#This Row],[QA]])</f>
        <v>0</v>
      </c>
      <c r="AG36" s="51">
        <f>SUM(Tableau3944374965418[[#This Row],[Parties]]-Tableau2934384975429[[#This Row],[Parties]]-Tableau29343849754292[[#This Row],[Parties]]-Tableau1924364955407[[#This Row],[Parties]])</f>
        <v>0</v>
      </c>
      <c r="AH36" s="52" t="e">
        <f t="shared" si="0"/>
        <v>#DIV/0!</v>
      </c>
      <c r="AI36" s="52"/>
      <c r="AJ36" s="50">
        <v>35</v>
      </c>
      <c r="AK36" s="36" t="s">
        <v>43</v>
      </c>
      <c r="AL36" s="134">
        <v>1949</v>
      </c>
      <c r="AM36" s="134">
        <v>12</v>
      </c>
      <c r="AN36" s="134">
        <v>162.41999999999999</v>
      </c>
    </row>
    <row r="37" spans="1:40" ht="16.149999999999999" customHeight="1" thickBot="1" x14ac:dyDescent="0.3">
      <c r="A37" s="38">
        <v>34</v>
      </c>
      <c r="B37" s="36" t="s">
        <v>39</v>
      </c>
      <c r="C37" s="55">
        <v>1418</v>
      </c>
      <c r="D37" s="55">
        <v>9</v>
      </c>
      <c r="E37" s="55">
        <v>157.56</v>
      </c>
      <c r="G37" s="50">
        <v>34</v>
      </c>
      <c r="H37" s="36" t="s">
        <v>39</v>
      </c>
      <c r="I37" s="51">
        <v>503</v>
      </c>
      <c r="J37" s="51">
        <v>3</v>
      </c>
      <c r="K37" s="52">
        <v>167.66666666666666</v>
      </c>
      <c r="M37" s="50">
        <v>35</v>
      </c>
      <c r="N37" s="36" t="s">
        <v>39</v>
      </c>
      <c r="O37" s="51">
        <f>SUM(Tableau3944374965418[[#This Row],[QA]]-Tableau1924364955407[[#This Row],[QA]]-Tableau29343849754292[[#This Row],[QA]])</f>
        <v>512</v>
      </c>
      <c r="P37" s="51">
        <f>SUM(Tableau3944374965418[[#This Row],[Parties]]-Tableau1924364955407[[#This Row],[Parties]]-Tableau29343849754292[[#This Row],[Parties]])</f>
        <v>3</v>
      </c>
      <c r="Q37" s="52">
        <f t="shared" si="1"/>
        <v>170.66666666666666</v>
      </c>
      <c r="S37" s="50">
        <v>34</v>
      </c>
      <c r="T37" s="36"/>
      <c r="U37" s="53"/>
      <c r="V37" s="53"/>
      <c r="W37" s="54"/>
      <c r="Y37" s="50">
        <v>34</v>
      </c>
      <c r="Z37" s="36"/>
      <c r="AA37" s="51"/>
      <c r="AB37" s="51"/>
      <c r="AC37" s="52"/>
      <c r="AD37" s="50">
        <v>35</v>
      </c>
      <c r="AE37" s="36"/>
      <c r="AF37" s="51">
        <f>SUM(Tableau3944374965418[[#This Row],[QA]]-Tableau2934384975429[[#This Row],[QA]]-Tableau29343849754292[[#This Row],[QA]]-Tableau1924364955407[[#This Row],[QA]])</f>
        <v>0</v>
      </c>
      <c r="AG37" s="51">
        <f>SUM(Tableau3944374965418[[#This Row],[Parties]]-Tableau2934384975429[[#This Row],[Parties]]-Tableau29343849754292[[#This Row],[Parties]]-Tableau1924364955407[[#This Row],[Parties]])</f>
        <v>0</v>
      </c>
      <c r="AH37" s="52" t="e">
        <f t="shared" si="0"/>
        <v>#DIV/0!</v>
      </c>
      <c r="AI37" s="52"/>
      <c r="AJ37" s="50">
        <v>14</v>
      </c>
      <c r="AK37" s="36" t="s">
        <v>39</v>
      </c>
      <c r="AL37" s="134">
        <v>2433</v>
      </c>
      <c r="AM37" s="134">
        <v>15</v>
      </c>
      <c r="AN37" s="134">
        <v>162.19999999999999</v>
      </c>
    </row>
    <row r="38" spans="1:40" ht="15.75" customHeight="1" thickBot="1" x14ac:dyDescent="0.3">
      <c r="A38" s="38">
        <v>35</v>
      </c>
      <c r="B38" s="36" t="s">
        <v>44</v>
      </c>
      <c r="C38" s="55">
        <v>941</v>
      </c>
      <c r="D38" s="55">
        <v>6</v>
      </c>
      <c r="E38" s="55">
        <v>156.83000000000001</v>
      </c>
      <c r="G38" s="50">
        <v>35</v>
      </c>
      <c r="H38" s="36" t="s">
        <v>44</v>
      </c>
      <c r="I38" s="51">
        <v>478</v>
      </c>
      <c r="J38" s="51">
        <v>3</v>
      </c>
      <c r="K38" s="52">
        <v>159.33333333333334</v>
      </c>
      <c r="M38" s="50">
        <v>14</v>
      </c>
      <c r="N38" s="36" t="s">
        <v>44</v>
      </c>
      <c r="O38" s="51">
        <f>SUM(Tableau3944374965418[[#This Row],[QA]]-Tableau1924364955407[[#This Row],[QA]]-Tableau29343849754292[[#This Row],[QA]])</f>
        <v>1319</v>
      </c>
      <c r="P38" s="51">
        <f>SUM(Tableau3944374965418[[#This Row],[Parties]]-Tableau1924364955407[[#This Row],[Parties]]-Tableau29343849754292[[#This Row],[Parties]])</f>
        <v>9</v>
      </c>
      <c r="Q38" s="52">
        <f t="shared" si="1"/>
        <v>146.55555555555554</v>
      </c>
      <c r="S38" s="50">
        <v>35</v>
      </c>
      <c r="T38" s="36"/>
      <c r="U38" s="53"/>
      <c r="V38" s="53"/>
      <c r="W38" s="54"/>
      <c r="Y38" s="50">
        <v>35</v>
      </c>
      <c r="Z38" s="36"/>
      <c r="AA38" s="51"/>
      <c r="AB38" s="51"/>
      <c r="AC38" s="52"/>
      <c r="AD38" s="50">
        <v>14</v>
      </c>
      <c r="AE38" s="36"/>
      <c r="AF38" s="51">
        <f>SUM(Tableau3944374965418[[#This Row],[QA]]-Tableau2934384975429[[#This Row],[QA]]-Tableau29343849754292[[#This Row],[QA]]-Tableau1924364955407[[#This Row],[QA]])</f>
        <v>0</v>
      </c>
      <c r="AG38" s="51">
        <f>SUM(Tableau3944374965418[[#This Row],[Parties]]-Tableau2934384975429[[#This Row],[Parties]]-Tableau29343849754292[[#This Row],[Parties]]-Tableau1924364955407[[#This Row],[Parties]])</f>
        <v>0</v>
      </c>
      <c r="AH38" s="52" t="e">
        <f t="shared" si="0"/>
        <v>#DIV/0!</v>
      </c>
      <c r="AI38" s="52"/>
      <c r="AJ38" s="50">
        <v>15</v>
      </c>
      <c r="AK38" s="36" t="s">
        <v>44</v>
      </c>
      <c r="AL38" s="134">
        <v>2738</v>
      </c>
      <c r="AM38" s="134">
        <v>18</v>
      </c>
      <c r="AN38" s="134">
        <v>152.11000000000001</v>
      </c>
    </row>
    <row r="39" spans="1:40" ht="15.75" customHeight="1" thickBot="1" x14ac:dyDescent="0.3">
      <c r="A39" s="38">
        <v>36</v>
      </c>
      <c r="B39" s="36" t="s">
        <v>54</v>
      </c>
      <c r="C39" s="55">
        <v>994</v>
      </c>
      <c r="D39" s="55">
        <v>6</v>
      </c>
      <c r="E39" s="55">
        <v>165.67</v>
      </c>
      <c r="G39" s="50">
        <v>36</v>
      </c>
      <c r="H39" s="36" t="s">
        <v>54</v>
      </c>
      <c r="I39" s="51">
        <v>623</v>
      </c>
      <c r="J39" s="51">
        <v>3</v>
      </c>
      <c r="K39" s="52">
        <v>207.66666666666666</v>
      </c>
      <c r="M39" s="50">
        <v>36</v>
      </c>
      <c r="N39" s="36" t="s">
        <v>54</v>
      </c>
      <c r="O39" s="51">
        <f>SUM(Tableau3944374965418[[#This Row],[QA]]-Tableau1924364955407[[#This Row],[QA]]-Tableau29343849754292[[#This Row],[QA]])</f>
        <v>543</v>
      </c>
      <c r="P39" s="51">
        <f>SUM(Tableau3944374965418[[#This Row],[Parties]]-Tableau1924364955407[[#This Row],[Parties]]-Tableau29343849754292[[#This Row],[Parties]])</f>
        <v>3</v>
      </c>
      <c r="Q39" s="52">
        <f t="shared" si="1"/>
        <v>181</v>
      </c>
      <c r="S39" s="50">
        <v>36</v>
      </c>
      <c r="T39" s="36"/>
      <c r="U39" s="53"/>
      <c r="V39" s="53"/>
      <c r="W39" s="54"/>
      <c r="Y39" s="50">
        <v>36</v>
      </c>
      <c r="Z39" s="36"/>
      <c r="AA39" s="51"/>
      <c r="AB39" s="51"/>
      <c r="AC39" s="52"/>
      <c r="AD39" s="50">
        <v>36</v>
      </c>
      <c r="AE39" s="36"/>
      <c r="AF39" s="51">
        <f>SUM(Tableau3944374965418[[#This Row],[QA]]-Tableau2934384975429[[#This Row],[QA]]-Tableau29343849754292[[#This Row],[QA]]-Tableau1924364955407[[#This Row],[QA]])</f>
        <v>0</v>
      </c>
      <c r="AG39" s="51">
        <f>SUM(Tableau3944374965418[[#This Row],[Parties]]-Tableau2934384975429[[#This Row],[Parties]]-Tableau29343849754292[[#This Row],[Parties]]-Tableau1924364955407[[#This Row],[Parties]])</f>
        <v>0</v>
      </c>
      <c r="AH39" s="52" t="e">
        <f t="shared" si="0"/>
        <v>#DIV/0!</v>
      </c>
      <c r="AI39" s="52"/>
      <c r="AJ39" s="50">
        <v>36</v>
      </c>
      <c r="AK39" s="36" t="s">
        <v>54</v>
      </c>
      <c r="AL39" s="134">
        <v>2160</v>
      </c>
      <c r="AM39" s="134">
        <v>12</v>
      </c>
      <c r="AN39" s="134">
        <v>180</v>
      </c>
    </row>
    <row r="40" spans="1:40" ht="15.75" customHeight="1" thickBot="1" x14ac:dyDescent="0.3">
      <c r="A40" s="38">
        <v>37</v>
      </c>
      <c r="B40" s="36" t="s">
        <v>60</v>
      </c>
      <c r="C40" s="55">
        <v>449</v>
      </c>
      <c r="D40" s="55">
        <v>3</v>
      </c>
      <c r="E40" s="55">
        <v>149.66999999999999</v>
      </c>
      <c r="G40" s="50">
        <v>37</v>
      </c>
      <c r="H40" s="36" t="s">
        <v>60</v>
      </c>
      <c r="I40" s="51">
        <v>566</v>
      </c>
      <c r="J40" s="51">
        <v>3</v>
      </c>
      <c r="K40" s="52">
        <v>188.66666666666666</v>
      </c>
      <c r="M40" s="50">
        <v>37</v>
      </c>
      <c r="N40" s="36" t="s">
        <v>60</v>
      </c>
      <c r="O40" s="51">
        <f>SUM(Tableau3944374965418[[#This Row],[QA]]-Tableau1924364955407[[#This Row],[QA]]-Tableau29343849754292[[#This Row],[QA]])</f>
        <v>498</v>
      </c>
      <c r="P40" s="51">
        <f>SUM(Tableau3944374965418[[#This Row],[Parties]]-Tableau1924364955407[[#This Row],[Parties]]-Tableau29343849754292[[#This Row],[Parties]])</f>
        <v>3</v>
      </c>
      <c r="Q40" s="52">
        <f t="shared" si="1"/>
        <v>166</v>
      </c>
      <c r="S40" s="50">
        <v>37</v>
      </c>
      <c r="T40" s="36"/>
      <c r="U40" s="53"/>
      <c r="V40" s="53"/>
      <c r="W40" s="54"/>
      <c r="Y40" s="50">
        <v>37</v>
      </c>
      <c r="Z40" s="36"/>
      <c r="AA40" s="51"/>
      <c r="AB40" s="51"/>
      <c r="AC40" s="52"/>
      <c r="AD40" s="50">
        <v>37</v>
      </c>
      <c r="AE40" s="36"/>
      <c r="AF40" s="51">
        <f>SUM(Tableau3944374965418[[#This Row],[QA]]-Tableau2934384975429[[#This Row],[QA]]-Tableau29343849754292[[#This Row],[QA]]-Tableau1924364955407[[#This Row],[QA]])</f>
        <v>0</v>
      </c>
      <c r="AG40" s="51">
        <f>SUM(Tableau3944374965418[[#This Row],[Parties]]-Tableau2934384975429[[#This Row],[Parties]]-Tableau29343849754292[[#This Row],[Parties]]-Tableau1924364955407[[#This Row],[Parties]])</f>
        <v>0</v>
      </c>
      <c r="AH40" s="52" t="e">
        <f t="shared" si="0"/>
        <v>#DIV/0!</v>
      </c>
      <c r="AI40" s="52"/>
      <c r="AJ40" s="50">
        <v>37</v>
      </c>
      <c r="AK40" s="36" t="s">
        <v>60</v>
      </c>
      <c r="AL40" s="134">
        <v>1513</v>
      </c>
      <c r="AM40" s="134">
        <v>9</v>
      </c>
      <c r="AN40" s="134">
        <v>168.11</v>
      </c>
    </row>
    <row r="41" spans="1:40" ht="15.75" customHeight="1" thickBot="1" x14ac:dyDescent="0.3">
      <c r="A41" s="38">
        <v>38</v>
      </c>
      <c r="B41" s="36" t="s">
        <v>14</v>
      </c>
      <c r="C41" s="55">
        <v>999</v>
      </c>
      <c r="D41" s="55">
        <v>6</v>
      </c>
      <c r="E41" s="55">
        <v>166.5</v>
      </c>
      <c r="G41" s="50">
        <v>38</v>
      </c>
      <c r="H41" s="36" t="s">
        <v>14</v>
      </c>
      <c r="I41" s="51">
        <v>0</v>
      </c>
      <c r="J41" s="51">
        <v>0</v>
      </c>
      <c r="K41" s="52" t="e">
        <v>#DIV/0!</v>
      </c>
      <c r="M41" s="50">
        <v>38</v>
      </c>
      <c r="N41" s="36" t="s">
        <v>14</v>
      </c>
      <c r="O41" s="51">
        <f>SUM(Tableau3944374965418[[#This Row],[QA]]-Tableau1924364955407[[#This Row],[QA]]-Tableau29343849754292[[#This Row],[QA]])</f>
        <v>806</v>
      </c>
      <c r="P41" s="51">
        <f>SUM(Tableau3944374965418[[#This Row],[Parties]]-Tableau1924364955407[[#This Row],[Parties]]-Tableau29343849754292[[#This Row],[Parties]])</f>
        <v>6</v>
      </c>
      <c r="Q41" s="52">
        <f t="shared" si="1"/>
        <v>134.33333333333334</v>
      </c>
      <c r="S41" s="50">
        <v>38</v>
      </c>
      <c r="T41" s="36"/>
      <c r="U41" s="53"/>
      <c r="V41" s="53"/>
      <c r="W41" s="54"/>
      <c r="Y41" s="50">
        <v>38</v>
      </c>
      <c r="Z41" s="36"/>
      <c r="AA41" s="51"/>
      <c r="AB41" s="51"/>
      <c r="AC41" s="52"/>
      <c r="AD41" s="50">
        <v>38</v>
      </c>
      <c r="AE41" s="36"/>
      <c r="AF41" s="51">
        <f>SUM(Tableau3944374965418[[#This Row],[QA]]-Tableau2934384975429[[#This Row],[QA]]-Tableau29343849754292[[#This Row],[QA]]-Tableau1924364955407[[#This Row],[QA]])</f>
        <v>0</v>
      </c>
      <c r="AG41" s="51">
        <f>SUM(Tableau3944374965418[[#This Row],[Parties]]-Tableau2934384975429[[#This Row],[Parties]]-Tableau29343849754292[[#This Row],[Parties]]-Tableau1924364955407[[#This Row],[Parties]])</f>
        <v>0</v>
      </c>
      <c r="AH41" s="52" t="e">
        <f t="shared" si="0"/>
        <v>#DIV/0!</v>
      </c>
      <c r="AI41" s="52"/>
      <c r="AJ41" s="50">
        <v>38</v>
      </c>
      <c r="AK41" s="36" t="s">
        <v>14</v>
      </c>
      <c r="AL41" s="134">
        <v>1805</v>
      </c>
      <c r="AM41" s="134">
        <v>12</v>
      </c>
      <c r="AN41" s="134">
        <v>150.41999999999999</v>
      </c>
    </row>
    <row r="42" spans="1:40" ht="15.75" customHeight="1" thickBot="1" x14ac:dyDescent="0.3">
      <c r="A42" s="38">
        <v>39</v>
      </c>
      <c r="B42" s="36" t="s">
        <v>56</v>
      </c>
      <c r="C42" s="55">
        <v>492</v>
      </c>
      <c r="D42" s="55">
        <v>3</v>
      </c>
      <c r="E42" s="55">
        <v>164</v>
      </c>
      <c r="G42" s="50">
        <v>39</v>
      </c>
      <c r="H42" s="36" t="s">
        <v>56</v>
      </c>
      <c r="I42" s="51">
        <v>502</v>
      </c>
      <c r="J42" s="51">
        <v>3</v>
      </c>
      <c r="K42" s="52">
        <v>167.33333333333334</v>
      </c>
      <c r="M42" s="50">
        <v>39</v>
      </c>
      <c r="N42" s="36" t="s">
        <v>56</v>
      </c>
      <c r="O42" s="51">
        <f>SUM(Tableau3944374965418[[#This Row],[QA]]-Tableau1924364955407[[#This Row],[QA]]-Tableau29343849754292[[#This Row],[QA]])</f>
        <v>822</v>
      </c>
      <c r="P42" s="51">
        <f>SUM(Tableau3944374965418[[#This Row],[Parties]]-Tableau1924364955407[[#This Row],[Parties]]-Tableau29343849754292[[#This Row],[Parties]])</f>
        <v>6</v>
      </c>
      <c r="Q42" s="52">
        <f t="shared" si="1"/>
        <v>137</v>
      </c>
      <c r="S42" s="50">
        <v>39</v>
      </c>
      <c r="T42" s="36"/>
      <c r="U42" s="53"/>
      <c r="V42" s="53"/>
      <c r="W42" s="54"/>
      <c r="Y42" s="50">
        <v>39</v>
      </c>
      <c r="Z42" s="36"/>
      <c r="AA42" s="51"/>
      <c r="AB42" s="51"/>
      <c r="AC42" s="52"/>
      <c r="AD42" s="50">
        <v>39</v>
      </c>
      <c r="AE42" s="36"/>
      <c r="AF42" s="51">
        <f>SUM(Tableau3944374965418[[#This Row],[QA]]-Tableau2934384975429[[#This Row],[QA]]-Tableau29343849754292[[#This Row],[QA]]-Tableau1924364955407[[#This Row],[QA]])</f>
        <v>0</v>
      </c>
      <c r="AG42" s="51">
        <f>SUM(Tableau3944374965418[[#This Row],[Parties]]-Tableau2934384975429[[#This Row],[Parties]]-Tableau29343849754292[[#This Row],[Parties]]-Tableau1924364955407[[#This Row],[Parties]])</f>
        <v>0</v>
      </c>
      <c r="AH42" s="52" t="e">
        <f t="shared" si="0"/>
        <v>#DIV/0!</v>
      </c>
      <c r="AI42" s="52"/>
      <c r="AJ42" s="50">
        <v>39</v>
      </c>
      <c r="AK42" s="36" t="s">
        <v>56</v>
      </c>
      <c r="AL42" s="134">
        <v>1816</v>
      </c>
      <c r="AM42" s="134">
        <v>12</v>
      </c>
      <c r="AN42" s="134">
        <v>151.33000000000001</v>
      </c>
    </row>
    <row r="43" spans="1:40" ht="15.75" customHeight="1" thickBot="1" x14ac:dyDescent="0.3">
      <c r="A43" s="38">
        <v>40</v>
      </c>
      <c r="B43" s="36" t="s">
        <v>41</v>
      </c>
      <c r="C43" s="55">
        <v>446</v>
      </c>
      <c r="D43" s="55">
        <v>3</v>
      </c>
      <c r="E43" s="55">
        <v>148.66999999999999</v>
      </c>
      <c r="G43" s="50">
        <v>40</v>
      </c>
      <c r="H43" s="36" t="s">
        <v>41</v>
      </c>
      <c r="I43" s="51">
        <v>0</v>
      </c>
      <c r="J43" s="51">
        <v>0</v>
      </c>
      <c r="K43" s="52" t="e">
        <v>#DIV/0!</v>
      </c>
      <c r="M43" s="50">
        <v>40</v>
      </c>
      <c r="N43" s="36" t="s">
        <v>41</v>
      </c>
      <c r="O43" s="51">
        <f>SUM(Tableau3944374965418[[#This Row],[QA]]-Tableau1924364955407[[#This Row],[QA]]-Tableau29343849754292[[#This Row],[QA]])</f>
        <v>0</v>
      </c>
      <c r="P43" s="51">
        <f>SUM(Tableau3944374965418[[#This Row],[Parties]]-Tableau1924364955407[[#This Row],[Parties]]-Tableau29343849754292[[#This Row],[Parties]])</f>
        <v>0</v>
      </c>
      <c r="Q43" s="52" t="e">
        <f t="shared" si="1"/>
        <v>#DIV/0!</v>
      </c>
      <c r="S43" s="50">
        <v>40</v>
      </c>
      <c r="T43" s="36"/>
      <c r="U43" s="53"/>
      <c r="V43" s="53"/>
      <c r="W43" s="54"/>
      <c r="Y43" s="50">
        <v>40</v>
      </c>
      <c r="Z43" s="36"/>
      <c r="AA43" s="51"/>
      <c r="AB43" s="51"/>
      <c r="AC43" s="52"/>
      <c r="AD43" s="50">
        <v>40</v>
      </c>
      <c r="AE43" s="36"/>
      <c r="AF43" s="51">
        <f>SUM(Tableau3944374965418[[#This Row],[QA]]-Tableau2934384975429[[#This Row],[QA]]-Tableau29343849754292[[#This Row],[QA]]-Tableau1924364955407[[#This Row],[QA]])</f>
        <v>0</v>
      </c>
      <c r="AG43" s="51">
        <f>SUM(Tableau3944374965418[[#This Row],[Parties]]-Tableau2934384975429[[#This Row],[Parties]]-Tableau29343849754292[[#This Row],[Parties]]-Tableau1924364955407[[#This Row],[Parties]])</f>
        <v>0</v>
      </c>
      <c r="AH43" s="52" t="e">
        <f t="shared" si="0"/>
        <v>#DIV/0!</v>
      </c>
      <c r="AI43" s="52"/>
      <c r="AJ43" s="50">
        <v>40</v>
      </c>
      <c r="AK43" s="36" t="s">
        <v>41</v>
      </c>
      <c r="AL43" s="134">
        <v>446</v>
      </c>
      <c r="AM43" s="134">
        <v>3</v>
      </c>
      <c r="AN43" s="134">
        <v>148.66999999999999</v>
      </c>
    </row>
    <row r="44" spans="1:40" ht="15.75" customHeight="1" thickBot="1" x14ac:dyDescent="0.3">
      <c r="A44" s="38">
        <v>41</v>
      </c>
      <c r="B44" s="36" t="s">
        <v>34</v>
      </c>
      <c r="C44" s="55">
        <v>508</v>
      </c>
      <c r="D44" s="55">
        <v>3</v>
      </c>
      <c r="E44" s="55">
        <v>169.33</v>
      </c>
      <c r="G44" s="50">
        <v>41</v>
      </c>
      <c r="H44" s="36" t="s">
        <v>34</v>
      </c>
      <c r="I44" s="51">
        <v>500</v>
      </c>
      <c r="J44" s="51">
        <v>3</v>
      </c>
      <c r="K44" s="52">
        <v>166.66666666666666</v>
      </c>
      <c r="M44" s="50">
        <v>41</v>
      </c>
      <c r="N44" s="36" t="s">
        <v>34</v>
      </c>
      <c r="O44" s="51">
        <f>SUM(Tableau3944374965418[[#This Row],[QA]]-Tableau1924364955407[[#This Row],[QA]]-Tableau29343849754292[[#This Row],[QA]])</f>
        <v>974</v>
      </c>
      <c r="P44" s="51">
        <f>SUM(Tableau3944374965418[[#This Row],[Parties]]-Tableau1924364955407[[#This Row],[Parties]]-Tableau29343849754292[[#This Row],[Parties]])</f>
        <v>6</v>
      </c>
      <c r="Q44" s="52">
        <f t="shared" si="1"/>
        <v>162.33333333333334</v>
      </c>
      <c r="S44" s="50">
        <v>41</v>
      </c>
      <c r="T44" s="36"/>
      <c r="U44" s="53"/>
      <c r="V44" s="53"/>
      <c r="W44" s="54"/>
      <c r="Y44" s="50">
        <v>41</v>
      </c>
      <c r="Z44" s="36"/>
      <c r="AA44" s="51"/>
      <c r="AB44" s="51"/>
      <c r="AC44" s="52"/>
      <c r="AD44" s="50">
        <v>41</v>
      </c>
      <c r="AE44" s="36"/>
      <c r="AF44" s="51">
        <f>SUM(Tableau3944374965418[[#This Row],[QA]]-Tableau2934384975429[[#This Row],[QA]]-Tableau29343849754292[[#This Row],[QA]]-Tableau1924364955407[[#This Row],[QA]])</f>
        <v>0</v>
      </c>
      <c r="AG44" s="51">
        <f>SUM(Tableau3944374965418[[#This Row],[Parties]]-Tableau2934384975429[[#This Row],[Parties]]-Tableau29343849754292[[#This Row],[Parties]]-Tableau1924364955407[[#This Row],[Parties]])</f>
        <v>0</v>
      </c>
      <c r="AH44" s="52" t="e">
        <f t="shared" si="0"/>
        <v>#DIV/0!</v>
      </c>
      <c r="AI44" s="52"/>
      <c r="AJ44" s="50">
        <v>41</v>
      </c>
      <c r="AK44" s="36" t="s">
        <v>34</v>
      </c>
      <c r="AL44" s="134">
        <v>1982</v>
      </c>
      <c r="AM44" s="134">
        <v>12</v>
      </c>
      <c r="AN44" s="134">
        <v>165.17</v>
      </c>
    </row>
    <row r="45" spans="1:40" ht="16.149999999999999" customHeight="1" thickBot="1" x14ac:dyDescent="0.3">
      <c r="A45" s="38">
        <v>42</v>
      </c>
      <c r="B45" s="36" t="s">
        <v>15</v>
      </c>
      <c r="C45" s="55">
        <v>1688</v>
      </c>
      <c r="D45" s="55">
        <v>9</v>
      </c>
      <c r="E45" s="55">
        <v>187.56</v>
      </c>
      <c r="G45" s="50">
        <v>42</v>
      </c>
      <c r="H45" s="36" t="s">
        <v>15</v>
      </c>
      <c r="I45" s="51">
        <v>612</v>
      </c>
      <c r="J45" s="51">
        <v>3</v>
      </c>
      <c r="K45" s="52">
        <v>204</v>
      </c>
      <c r="M45" s="50">
        <v>42</v>
      </c>
      <c r="N45" s="36" t="s">
        <v>15</v>
      </c>
      <c r="O45" s="51">
        <f>SUM(Tableau3944374965418[[#This Row],[QA]]-Tableau1924364955407[[#This Row],[QA]]-Tableau29343849754292[[#This Row],[QA]])</f>
        <v>1199</v>
      </c>
      <c r="P45" s="51">
        <f>SUM(Tableau3944374965418[[#This Row],[Parties]]-Tableau1924364955407[[#This Row],[Parties]]-Tableau29343849754292[[#This Row],[Parties]])</f>
        <v>6</v>
      </c>
      <c r="Q45" s="52">
        <f t="shared" si="1"/>
        <v>199.83333333333334</v>
      </c>
      <c r="S45" s="50">
        <v>42</v>
      </c>
      <c r="T45" s="36"/>
      <c r="U45" s="53"/>
      <c r="V45" s="53"/>
      <c r="W45" s="54"/>
      <c r="Y45" s="50">
        <v>42</v>
      </c>
      <c r="Z45" s="36"/>
      <c r="AA45" s="51"/>
      <c r="AB45" s="51"/>
      <c r="AC45" s="52"/>
      <c r="AD45" s="50">
        <v>42</v>
      </c>
      <c r="AE45" s="36"/>
      <c r="AF45" s="51">
        <f>SUM(Tableau3944374965418[[#This Row],[QA]]-Tableau2934384975429[[#This Row],[QA]]-Tableau29343849754292[[#This Row],[QA]]-Tableau1924364955407[[#This Row],[QA]])</f>
        <v>0</v>
      </c>
      <c r="AG45" s="51">
        <f>SUM(Tableau3944374965418[[#This Row],[Parties]]-Tableau2934384975429[[#This Row],[Parties]]-Tableau29343849754292[[#This Row],[Parties]]-Tableau1924364955407[[#This Row],[Parties]])</f>
        <v>0</v>
      </c>
      <c r="AH45" s="52" t="e">
        <f t="shared" si="0"/>
        <v>#DIV/0!</v>
      </c>
      <c r="AI45" s="52"/>
      <c r="AJ45" s="50">
        <v>42</v>
      </c>
      <c r="AK45" s="36" t="s">
        <v>15</v>
      </c>
      <c r="AL45" s="134">
        <v>3499</v>
      </c>
      <c r="AM45" s="134">
        <v>18</v>
      </c>
      <c r="AN45" s="134">
        <v>194.39</v>
      </c>
    </row>
    <row r="46" spans="1:40" ht="16.149999999999999" customHeight="1" thickBot="1" x14ac:dyDescent="0.3">
      <c r="A46" s="38">
        <v>43</v>
      </c>
      <c r="B46" s="36" t="s">
        <v>33</v>
      </c>
      <c r="C46" s="55">
        <v>1398</v>
      </c>
      <c r="D46" s="55">
        <v>9</v>
      </c>
      <c r="E46" s="55">
        <v>155.33000000000001</v>
      </c>
      <c r="G46" s="50">
        <v>43</v>
      </c>
      <c r="H46" s="36" t="s">
        <v>33</v>
      </c>
      <c r="I46" s="51">
        <v>515</v>
      </c>
      <c r="J46" s="51">
        <v>3</v>
      </c>
      <c r="K46" s="52">
        <v>171.66666666666666</v>
      </c>
      <c r="M46" s="50">
        <v>43</v>
      </c>
      <c r="N46" s="36" t="s">
        <v>33</v>
      </c>
      <c r="O46" s="51">
        <f>SUM(Tableau3944374965418[[#This Row],[QA]]-Tableau1924364955407[[#This Row],[QA]]-Tableau29343849754292[[#This Row],[QA]])</f>
        <v>1282</v>
      </c>
      <c r="P46" s="51">
        <f>SUM(Tableau3944374965418[[#This Row],[Parties]]-Tableau1924364955407[[#This Row],[Parties]]-Tableau29343849754292[[#This Row],[Parties]])</f>
        <v>9</v>
      </c>
      <c r="Q46" s="52">
        <f t="shared" si="1"/>
        <v>142.44444444444446</v>
      </c>
      <c r="S46" s="50">
        <v>43</v>
      </c>
      <c r="T46" s="36"/>
      <c r="U46" s="53"/>
      <c r="V46" s="53"/>
      <c r="W46" s="54"/>
      <c r="Y46" s="50">
        <v>43</v>
      </c>
      <c r="Z46" s="36"/>
      <c r="AA46" s="51"/>
      <c r="AB46" s="51"/>
      <c r="AC46" s="52"/>
      <c r="AD46" s="50">
        <v>43</v>
      </c>
      <c r="AE46" s="36"/>
      <c r="AF46" s="51">
        <f>SUM(Tableau3944374965418[[#This Row],[QA]]-Tableau2934384975429[[#This Row],[QA]]-Tableau29343849754292[[#This Row],[QA]]-Tableau1924364955407[[#This Row],[QA]])</f>
        <v>0</v>
      </c>
      <c r="AG46" s="51">
        <f>SUM(Tableau3944374965418[[#This Row],[Parties]]-Tableau2934384975429[[#This Row],[Parties]]-Tableau29343849754292[[#This Row],[Parties]]-Tableau1924364955407[[#This Row],[Parties]])</f>
        <v>0</v>
      </c>
      <c r="AH46" s="52" t="e">
        <f t="shared" si="0"/>
        <v>#DIV/0!</v>
      </c>
      <c r="AI46" s="52"/>
      <c r="AJ46" s="50">
        <v>43</v>
      </c>
      <c r="AK46" s="36" t="s">
        <v>33</v>
      </c>
      <c r="AL46" s="134">
        <v>3195</v>
      </c>
      <c r="AM46" s="134">
        <v>21</v>
      </c>
      <c r="AN46" s="134">
        <v>152.13999999999999</v>
      </c>
    </row>
    <row r="47" spans="1:40" ht="16.149999999999999" customHeight="1" thickBot="1" x14ac:dyDescent="0.3">
      <c r="A47" s="38">
        <v>44</v>
      </c>
      <c r="B47" s="36" t="s">
        <v>16</v>
      </c>
      <c r="C47" s="55">
        <v>989</v>
      </c>
      <c r="D47" s="55">
        <v>6</v>
      </c>
      <c r="E47" s="55">
        <v>164.83</v>
      </c>
      <c r="F47" s="56"/>
      <c r="G47" s="50">
        <v>44</v>
      </c>
      <c r="H47" s="36" t="s">
        <v>16</v>
      </c>
      <c r="I47" s="51">
        <v>0</v>
      </c>
      <c r="J47" s="51">
        <v>0</v>
      </c>
      <c r="K47" s="52" t="e">
        <v>#DIV/0!</v>
      </c>
      <c r="L47" s="56"/>
      <c r="M47" s="50">
        <v>44</v>
      </c>
      <c r="N47" s="36" t="s">
        <v>16</v>
      </c>
      <c r="O47" s="51">
        <f>SUM(Tableau3944374965418[[#This Row],[QA]]-Tableau1924364955407[[#This Row],[QA]]-Tableau29343849754292[[#This Row],[QA]])</f>
        <v>1163</v>
      </c>
      <c r="P47" s="51">
        <f>SUM(Tableau3944374965418[[#This Row],[Parties]]-Tableau1924364955407[[#This Row],[Parties]]-Tableau29343849754292[[#This Row],[Parties]])</f>
        <v>6</v>
      </c>
      <c r="Q47" s="52">
        <f t="shared" si="1"/>
        <v>193.83333333333334</v>
      </c>
      <c r="R47" s="56"/>
      <c r="S47" s="50">
        <v>44</v>
      </c>
      <c r="T47" s="36"/>
      <c r="U47" s="53"/>
      <c r="V47" s="53"/>
      <c r="W47" s="54"/>
      <c r="X47" s="56"/>
      <c r="Y47" s="50">
        <v>44</v>
      </c>
      <c r="Z47" s="36"/>
      <c r="AA47" s="51"/>
      <c r="AB47" s="51"/>
      <c r="AC47" s="52"/>
      <c r="AD47" s="50">
        <v>44</v>
      </c>
      <c r="AE47" s="36"/>
      <c r="AF47" s="51">
        <f>SUM(Tableau3944374965418[[#This Row],[QA]]-Tableau2934384975429[[#This Row],[QA]]-Tableau29343849754292[[#This Row],[QA]]-Tableau1924364955407[[#This Row],[QA]])</f>
        <v>0</v>
      </c>
      <c r="AG47" s="51">
        <f>SUM(Tableau3944374965418[[#This Row],[Parties]]-Tableau2934384975429[[#This Row],[Parties]]-Tableau29343849754292[[#This Row],[Parties]]-Tableau1924364955407[[#This Row],[Parties]])</f>
        <v>0</v>
      </c>
      <c r="AH47" s="52" t="e">
        <f t="shared" si="0"/>
        <v>#DIV/0!</v>
      </c>
      <c r="AI47" s="52"/>
      <c r="AJ47" s="50">
        <v>44</v>
      </c>
      <c r="AK47" s="36" t="s">
        <v>16</v>
      </c>
      <c r="AL47" s="134">
        <v>2152</v>
      </c>
      <c r="AM47" s="134">
        <v>12</v>
      </c>
      <c r="AN47" s="134">
        <v>179.33</v>
      </c>
    </row>
    <row r="48" spans="1:40" ht="16.149999999999999" customHeight="1" thickBot="1" x14ac:dyDescent="0.3">
      <c r="A48" s="38">
        <v>45</v>
      </c>
      <c r="B48" s="36" t="s">
        <v>49</v>
      </c>
      <c r="C48" s="55">
        <v>616</v>
      </c>
      <c r="D48" s="55">
        <v>3</v>
      </c>
      <c r="E48" s="55">
        <v>205.33</v>
      </c>
      <c r="G48" s="50">
        <v>45</v>
      </c>
      <c r="H48" s="36" t="s">
        <v>49</v>
      </c>
      <c r="I48" s="51">
        <v>0</v>
      </c>
      <c r="J48" s="51">
        <v>0</v>
      </c>
      <c r="K48" s="52" t="e">
        <v>#DIV/0!</v>
      </c>
      <c r="M48" s="50">
        <v>45</v>
      </c>
      <c r="N48" s="36" t="s">
        <v>49</v>
      </c>
      <c r="O48" s="51">
        <f>SUM(Tableau3944374965418[[#This Row],[QA]]-Tableau1924364955407[[#This Row],[QA]]-Tableau29343849754292[[#This Row],[QA]])</f>
        <v>1210</v>
      </c>
      <c r="P48" s="51">
        <f>SUM(Tableau3944374965418[[#This Row],[Parties]]-Tableau1924364955407[[#This Row],[Parties]]-Tableau29343849754292[[#This Row],[Parties]])</f>
        <v>6</v>
      </c>
      <c r="Q48" s="52">
        <f t="shared" si="1"/>
        <v>201.66666666666666</v>
      </c>
      <c r="S48" s="50">
        <v>45</v>
      </c>
      <c r="T48" s="36"/>
      <c r="U48" s="53"/>
      <c r="V48" s="53"/>
      <c r="W48" s="54"/>
      <c r="Y48" s="50">
        <v>45</v>
      </c>
      <c r="Z48" s="36"/>
      <c r="AA48" s="51"/>
      <c r="AB48" s="51"/>
      <c r="AC48" s="52"/>
      <c r="AD48" s="50">
        <v>45</v>
      </c>
      <c r="AE48" s="36"/>
      <c r="AF48" s="51">
        <f>SUM(Tableau3944374965418[[#This Row],[QA]]-Tableau2934384975429[[#This Row],[QA]]-Tableau29343849754292[[#This Row],[QA]]-Tableau1924364955407[[#This Row],[QA]])</f>
        <v>0</v>
      </c>
      <c r="AG48" s="51">
        <f>SUM(Tableau3944374965418[[#This Row],[Parties]]-Tableau2934384975429[[#This Row],[Parties]]-Tableau29343849754292[[#This Row],[Parties]]-Tableau1924364955407[[#This Row],[Parties]])</f>
        <v>0</v>
      </c>
      <c r="AH48" s="52" t="e">
        <f t="shared" si="0"/>
        <v>#DIV/0!</v>
      </c>
      <c r="AI48" s="52"/>
      <c r="AJ48" s="50">
        <v>45</v>
      </c>
      <c r="AK48" s="36" t="s">
        <v>49</v>
      </c>
      <c r="AL48" s="134">
        <v>1826</v>
      </c>
      <c r="AM48" s="134">
        <v>9</v>
      </c>
      <c r="AN48" s="134">
        <v>202.89</v>
      </c>
    </row>
    <row r="49" spans="1:40" ht="16.149999999999999" customHeight="1" thickBot="1" x14ac:dyDescent="0.3">
      <c r="A49" s="38">
        <v>46</v>
      </c>
      <c r="B49" s="36" t="s">
        <v>67</v>
      </c>
      <c r="C49" s="57">
        <v>0</v>
      </c>
      <c r="D49" s="57">
        <v>0</v>
      </c>
      <c r="E49" s="58">
        <v>0</v>
      </c>
      <c r="G49" s="50">
        <v>46</v>
      </c>
      <c r="H49" s="36" t="s">
        <v>67</v>
      </c>
      <c r="I49" s="51">
        <v>440</v>
      </c>
      <c r="J49" s="51">
        <v>3</v>
      </c>
      <c r="K49" s="52">
        <v>146.66666666666666</v>
      </c>
      <c r="M49" s="50">
        <v>46</v>
      </c>
      <c r="N49" s="36" t="s">
        <v>67</v>
      </c>
      <c r="O49" s="51">
        <f>SUM(Tableau3944374965418[[#This Row],[QA]]-Tableau1924364955407[[#This Row],[QA]]-Tableau29343849754292[[#This Row],[QA]])</f>
        <v>812</v>
      </c>
      <c r="P49" s="51">
        <f>SUM(Tableau3944374965418[[#This Row],[Parties]]-Tableau1924364955407[[#This Row],[Parties]]-Tableau29343849754292[[#This Row],[Parties]])</f>
        <v>6</v>
      </c>
      <c r="Q49" s="52">
        <f t="shared" si="1"/>
        <v>135.33333333333334</v>
      </c>
      <c r="S49" s="50">
        <v>46</v>
      </c>
      <c r="T49" s="36"/>
      <c r="U49" s="53"/>
      <c r="V49" s="53"/>
      <c r="W49" s="54"/>
      <c r="Y49" s="50">
        <v>46</v>
      </c>
      <c r="Z49" s="36"/>
      <c r="AA49" s="51"/>
      <c r="AB49" s="51"/>
      <c r="AC49" s="52"/>
      <c r="AD49" s="50">
        <v>46</v>
      </c>
      <c r="AE49" s="36"/>
      <c r="AF49" s="51">
        <f>SUM(Tableau3944374965418[[#This Row],[QA]]-Tableau2934384975429[[#This Row],[QA]]-Tableau29343849754292[[#This Row],[QA]]-Tableau1924364955407[[#This Row],[QA]])</f>
        <v>0</v>
      </c>
      <c r="AG49" s="51">
        <f>SUM(Tableau3944374965418[[#This Row],[Parties]]-Tableau2934384975429[[#This Row],[Parties]]-Tableau29343849754292[[#This Row],[Parties]]-Tableau1924364955407[[#This Row],[Parties]])</f>
        <v>0</v>
      </c>
      <c r="AH49" s="52" t="e">
        <f t="shared" si="0"/>
        <v>#DIV/0!</v>
      </c>
      <c r="AI49" s="52"/>
      <c r="AJ49" s="50">
        <v>46</v>
      </c>
      <c r="AK49" s="36" t="s">
        <v>67</v>
      </c>
      <c r="AL49" s="134">
        <v>1252</v>
      </c>
      <c r="AM49" s="134">
        <v>9</v>
      </c>
      <c r="AN49" s="134">
        <v>139.11000000000001</v>
      </c>
    </row>
    <row r="50" spans="1:40" ht="16.149999999999999" customHeight="1" thickBot="1" x14ac:dyDescent="0.3">
      <c r="A50" s="38">
        <v>47</v>
      </c>
      <c r="B50" s="36" t="s">
        <v>59</v>
      </c>
      <c r="C50" s="55">
        <v>1007</v>
      </c>
      <c r="D50" s="55">
        <v>6</v>
      </c>
      <c r="E50" s="55">
        <v>167.83</v>
      </c>
      <c r="G50" s="50">
        <v>47</v>
      </c>
      <c r="H50" s="36" t="s">
        <v>59</v>
      </c>
      <c r="I50" s="51">
        <v>0</v>
      </c>
      <c r="J50" s="51">
        <v>0</v>
      </c>
      <c r="K50" s="52" t="e">
        <v>#DIV/0!</v>
      </c>
      <c r="M50" s="50">
        <v>47</v>
      </c>
      <c r="N50" s="36" t="s">
        <v>59</v>
      </c>
      <c r="O50" s="51">
        <f>SUM(Tableau3944374965418[[#This Row],[QA]]-Tableau1924364955407[[#This Row],[QA]]-Tableau29343849754292[[#This Row],[QA]])</f>
        <v>501</v>
      </c>
      <c r="P50" s="51">
        <f>SUM(Tableau3944374965418[[#This Row],[Parties]]-Tableau1924364955407[[#This Row],[Parties]]-Tableau29343849754292[[#This Row],[Parties]])</f>
        <v>3</v>
      </c>
      <c r="Q50" s="52">
        <f t="shared" si="1"/>
        <v>167</v>
      </c>
      <c r="S50" s="50">
        <v>47</v>
      </c>
      <c r="T50" s="36"/>
      <c r="U50" s="53"/>
      <c r="V50" s="53"/>
      <c r="W50" s="54"/>
      <c r="Y50" s="50">
        <v>47</v>
      </c>
      <c r="Z50" s="36"/>
      <c r="AA50" s="51"/>
      <c r="AB50" s="51"/>
      <c r="AC50" s="52"/>
      <c r="AD50" s="50">
        <v>47</v>
      </c>
      <c r="AE50" s="36"/>
      <c r="AF50" s="51">
        <f>SUM(Tableau3944374965418[[#This Row],[QA]]-Tableau2934384975429[[#This Row],[QA]]-Tableau29343849754292[[#This Row],[QA]]-Tableau1924364955407[[#This Row],[QA]])</f>
        <v>0</v>
      </c>
      <c r="AG50" s="51">
        <f>SUM(Tableau3944374965418[[#This Row],[Parties]]-Tableau2934384975429[[#This Row],[Parties]]-Tableau29343849754292[[#This Row],[Parties]]-Tableau1924364955407[[#This Row],[Parties]])</f>
        <v>0</v>
      </c>
      <c r="AH50" s="52" t="e">
        <f t="shared" si="0"/>
        <v>#DIV/0!</v>
      </c>
      <c r="AI50" s="52"/>
      <c r="AJ50" s="50">
        <v>47</v>
      </c>
      <c r="AK50" s="36" t="s">
        <v>59</v>
      </c>
      <c r="AL50" s="134">
        <v>1508</v>
      </c>
      <c r="AM50" s="134">
        <v>9</v>
      </c>
      <c r="AN50" s="134">
        <v>167.56</v>
      </c>
    </row>
    <row r="51" spans="1:40" ht="16.149999999999999" customHeight="1" thickBot="1" x14ac:dyDescent="0.3">
      <c r="A51" s="38">
        <v>48</v>
      </c>
      <c r="B51" s="36" t="s">
        <v>20</v>
      </c>
      <c r="C51" s="55">
        <v>1480</v>
      </c>
      <c r="D51" s="55">
        <v>9</v>
      </c>
      <c r="E51" s="55">
        <v>164.44</v>
      </c>
      <c r="G51" s="50">
        <v>48</v>
      </c>
      <c r="H51" s="36" t="s">
        <v>20</v>
      </c>
      <c r="I51" s="51">
        <v>0</v>
      </c>
      <c r="J51" s="51">
        <v>0</v>
      </c>
      <c r="K51" s="52" t="e">
        <v>#DIV/0!</v>
      </c>
      <c r="M51" s="50">
        <v>48</v>
      </c>
      <c r="N51" s="36" t="s">
        <v>20</v>
      </c>
      <c r="O51" s="51">
        <f>SUM(Tableau3944374965418[[#This Row],[QA]]-Tableau1924364955407[[#This Row],[QA]]-Tableau29343849754292[[#This Row],[QA]])</f>
        <v>493</v>
      </c>
      <c r="P51" s="51">
        <f>SUM(Tableau3944374965418[[#This Row],[Parties]]-Tableau1924364955407[[#This Row],[Parties]]-Tableau29343849754292[[#This Row],[Parties]])</f>
        <v>3</v>
      </c>
      <c r="Q51" s="52">
        <f t="shared" si="1"/>
        <v>164.33333333333334</v>
      </c>
      <c r="S51" s="50">
        <v>48</v>
      </c>
      <c r="T51" s="36"/>
      <c r="U51" s="53"/>
      <c r="V51" s="53"/>
      <c r="W51" s="54"/>
      <c r="Y51" s="50">
        <v>48</v>
      </c>
      <c r="Z51" s="36"/>
      <c r="AA51" s="51"/>
      <c r="AB51" s="51"/>
      <c r="AC51" s="52"/>
      <c r="AD51" s="50">
        <v>48</v>
      </c>
      <c r="AE51" s="36"/>
      <c r="AF51" s="51">
        <f>SUM(Tableau3944374965418[[#This Row],[QA]]-Tableau2934384975429[[#This Row],[QA]]-Tableau29343849754292[[#This Row],[QA]]-Tableau1924364955407[[#This Row],[QA]])</f>
        <v>0</v>
      </c>
      <c r="AG51" s="51">
        <f>SUM(Tableau3944374965418[[#This Row],[Parties]]-Tableau2934384975429[[#This Row],[Parties]]-Tableau29343849754292[[#This Row],[Parties]]-Tableau1924364955407[[#This Row],[Parties]])</f>
        <v>0</v>
      </c>
      <c r="AH51" s="52" t="e">
        <f t="shared" si="0"/>
        <v>#DIV/0!</v>
      </c>
      <c r="AI51" s="52"/>
      <c r="AJ51" s="50">
        <v>48</v>
      </c>
      <c r="AK51" s="36" t="s">
        <v>20</v>
      </c>
      <c r="AL51" s="134">
        <v>1973</v>
      </c>
      <c r="AM51" s="134">
        <v>12</v>
      </c>
      <c r="AN51" s="134">
        <v>164.42</v>
      </c>
    </row>
    <row r="52" spans="1:40" ht="16.149999999999999" customHeight="1" thickBot="1" x14ac:dyDescent="0.3">
      <c r="A52" s="38">
        <v>49</v>
      </c>
      <c r="B52" s="36" t="s">
        <v>63</v>
      </c>
      <c r="C52" s="55">
        <v>527</v>
      </c>
      <c r="D52" s="55">
        <v>3</v>
      </c>
      <c r="E52" s="55">
        <v>175.67</v>
      </c>
      <c r="G52" s="50">
        <v>49</v>
      </c>
      <c r="H52" s="36" t="s">
        <v>63</v>
      </c>
      <c r="I52" s="51">
        <v>0</v>
      </c>
      <c r="J52" s="51">
        <v>0</v>
      </c>
      <c r="K52" s="52" t="e">
        <v>#DIV/0!</v>
      </c>
      <c r="M52" s="50">
        <v>49</v>
      </c>
      <c r="N52" s="36" t="s">
        <v>63</v>
      </c>
      <c r="O52" s="51">
        <f>SUM(Tableau3944374965418[[#This Row],[QA]]-Tableau1924364955407[[#This Row],[QA]]-Tableau29343849754292[[#This Row],[QA]])</f>
        <v>0</v>
      </c>
      <c r="P52" s="51">
        <f>SUM(Tableau3944374965418[[#This Row],[Parties]]-Tableau1924364955407[[#This Row],[Parties]]-Tableau29343849754292[[#This Row],[Parties]])</f>
        <v>0</v>
      </c>
      <c r="Q52" s="52" t="e">
        <f t="shared" si="1"/>
        <v>#DIV/0!</v>
      </c>
      <c r="S52" s="50">
        <v>49</v>
      </c>
      <c r="T52" s="36"/>
      <c r="U52" s="53"/>
      <c r="V52" s="53"/>
      <c r="W52" s="54"/>
      <c r="Y52" s="50">
        <v>49</v>
      </c>
      <c r="Z52" s="36"/>
      <c r="AA52" s="51"/>
      <c r="AB52" s="51"/>
      <c r="AC52" s="52"/>
      <c r="AD52" s="50">
        <v>49</v>
      </c>
      <c r="AE52" s="36"/>
      <c r="AF52" s="51">
        <f>SUM(Tableau3944374965418[[#This Row],[QA]]-Tableau2934384975429[[#This Row],[QA]]-Tableau29343849754292[[#This Row],[QA]]-Tableau1924364955407[[#This Row],[QA]])</f>
        <v>0</v>
      </c>
      <c r="AG52" s="51">
        <f>SUM(Tableau3944374965418[[#This Row],[Parties]]-Tableau2934384975429[[#This Row],[Parties]]-Tableau29343849754292[[#This Row],[Parties]]-Tableau1924364955407[[#This Row],[Parties]])</f>
        <v>0</v>
      </c>
      <c r="AH52" s="52" t="e">
        <f t="shared" si="0"/>
        <v>#DIV/0!</v>
      </c>
      <c r="AI52" s="52"/>
      <c r="AJ52" s="50">
        <v>49</v>
      </c>
      <c r="AK52" s="36" t="s">
        <v>63</v>
      </c>
      <c r="AL52" s="134">
        <v>527</v>
      </c>
      <c r="AM52" s="134">
        <v>3</v>
      </c>
      <c r="AN52" s="134">
        <v>175.67</v>
      </c>
    </row>
    <row r="53" spans="1:40" s="56" customFormat="1" ht="16.149999999999999" customHeight="1" thickBot="1" x14ac:dyDescent="0.3">
      <c r="A53" s="38">
        <v>50</v>
      </c>
      <c r="B53" s="36" t="s">
        <v>17</v>
      </c>
      <c r="C53" s="55">
        <v>1389</v>
      </c>
      <c r="D53" s="55">
        <v>9</v>
      </c>
      <c r="E53" s="55">
        <v>154.33000000000001</v>
      </c>
      <c r="G53" s="50">
        <v>50</v>
      </c>
      <c r="H53" s="36" t="s">
        <v>17</v>
      </c>
      <c r="I53" s="51">
        <v>0</v>
      </c>
      <c r="J53" s="51">
        <v>0</v>
      </c>
      <c r="K53" s="52" t="e">
        <v>#DIV/0!</v>
      </c>
      <c r="M53" s="50">
        <v>50</v>
      </c>
      <c r="N53" s="36" t="s">
        <v>17</v>
      </c>
      <c r="O53" s="51">
        <f>SUM(Tableau3944374965418[[#This Row],[QA]]-Tableau1924364955407[[#This Row],[QA]]-Tableau29343849754292[[#This Row],[QA]])</f>
        <v>0</v>
      </c>
      <c r="P53" s="51">
        <f>SUM(Tableau3944374965418[[#This Row],[Parties]]-Tableau1924364955407[[#This Row],[Parties]]-Tableau29343849754292[[#This Row],[Parties]])</f>
        <v>0</v>
      </c>
      <c r="Q53" s="52" t="e">
        <f t="shared" si="1"/>
        <v>#DIV/0!</v>
      </c>
      <c r="S53" s="50">
        <v>50</v>
      </c>
      <c r="T53" s="36"/>
      <c r="U53" s="53"/>
      <c r="V53" s="53"/>
      <c r="W53" s="54"/>
      <c r="Y53" s="50">
        <v>50</v>
      </c>
      <c r="Z53" s="36"/>
      <c r="AA53" s="51"/>
      <c r="AB53" s="51"/>
      <c r="AC53" s="52"/>
      <c r="AD53" s="50">
        <v>50</v>
      </c>
      <c r="AE53" s="36"/>
      <c r="AF53" s="51">
        <f>SUM(Tableau3944374965418[[#This Row],[QA]]-Tableau2934384975429[[#This Row],[QA]]-Tableau29343849754292[[#This Row],[QA]]-Tableau1924364955407[[#This Row],[QA]])</f>
        <v>0</v>
      </c>
      <c r="AG53" s="51">
        <f>SUM(Tableau3944374965418[[#This Row],[Parties]]-Tableau2934384975429[[#This Row],[Parties]]-Tableau29343849754292[[#This Row],[Parties]]-Tableau1924364955407[[#This Row],[Parties]])</f>
        <v>0</v>
      </c>
      <c r="AH53" s="52" t="e">
        <f t="shared" si="0"/>
        <v>#DIV/0!</v>
      </c>
      <c r="AI53" s="52"/>
      <c r="AJ53" s="50">
        <v>50</v>
      </c>
      <c r="AK53" s="36" t="s">
        <v>17</v>
      </c>
      <c r="AL53" s="134">
        <v>1389</v>
      </c>
      <c r="AM53" s="134">
        <v>9</v>
      </c>
      <c r="AN53" s="134">
        <v>154.33000000000001</v>
      </c>
    </row>
    <row r="54" spans="1:40" ht="16.149999999999999" customHeight="1" thickBot="1" x14ac:dyDescent="0.3">
      <c r="A54" s="38">
        <v>51</v>
      </c>
      <c r="B54" s="36" t="s">
        <v>51</v>
      </c>
      <c r="C54" s="55">
        <v>1128</v>
      </c>
      <c r="D54" s="55">
        <v>6</v>
      </c>
      <c r="E54" s="55">
        <v>188</v>
      </c>
      <c r="G54" s="50">
        <v>51</v>
      </c>
      <c r="H54" s="36" t="s">
        <v>51</v>
      </c>
      <c r="I54" s="51">
        <v>524</v>
      </c>
      <c r="J54" s="51">
        <v>3</v>
      </c>
      <c r="K54" s="52">
        <v>174.66666666666666</v>
      </c>
      <c r="M54" s="50">
        <v>51</v>
      </c>
      <c r="N54" s="36" t="s">
        <v>51</v>
      </c>
      <c r="O54" s="51">
        <f>SUM(Tableau3944374965418[[#This Row],[QA]]-Tableau1924364955407[[#This Row],[QA]]-Tableau29343849754292[[#This Row],[QA]])</f>
        <v>-1237</v>
      </c>
      <c r="P54" s="51">
        <f>SUM(Tableau3944374965418[[#This Row],[Parties]]-Tableau1924364955407[[#This Row],[Parties]]-Tableau29343849754292[[#This Row],[Parties]])</f>
        <v>-6</v>
      </c>
      <c r="Q54" s="52">
        <f t="shared" si="1"/>
        <v>206.16666666666666</v>
      </c>
      <c r="S54" s="50">
        <v>51</v>
      </c>
      <c r="T54" s="36"/>
      <c r="U54" s="53"/>
      <c r="V54" s="53"/>
      <c r="W54" s="54"/>
      <c r="Y54" s="50">
        <v>51</v>
      </c>
      <c r="Z54" s="36"/>
      <c r="AA54" s="51"/>
      <c r="AB54" s="51"/>
      <c r="AC54" s="52"/>
      <c r="AD54" s="50">
        <v>51</v>
      </c>
      <c r="AE54" s="36"/>
      <c r="AF54" s="51">
        <f>SUM(Tableau3944374965418[[#This Row],[QA]]-Tableau2934384975429[[#This Row],[QA]]-Tableau29343849754292[[#This Row],[QA]]-Tableau1924364955407[[#This Row],[QA]])</f>
        <v>0</v>
      </c>
      <c r="AG54" s="51">
        <f>SUM(Tableau3944374965418[[#This Row],[Parties]]-Tableau2934384975429[[#This Row],[Parties]]-Tableau29343849754292[[#This Row],[Parties]]-Tableau1924364955407[[#This Row],[Parties]])</f>
        <v>0</v>
      </c>
      <c r="AH54" s="52" t="e">
        <f t="shared" si="0"/>
        <v>#DIV/0!</v>
      </c>
      <c r="AI54" s="52"/>
      <c r="AJ54" s="50">
        <v>51</v>
      </c>
      <c r="AK54" s="36" t="s">
        <v>76</v>
      </c>
      <c r="AL54" s="134">
        <v>415</v>
      </c>
      <c r="AM54" s="134">
        <v>3</v>
      </c>
      <c r="AN54" s="134">
        <v>138.33000000000001</v>
      </c>
    </row>
    <row r="55" spans="1:40" ht="16.149999999999999" customHeight="1" thickBot="1" x14ac:dyDescent="0.3">
      <c r="A55" s="38">
        <v>52</v>
      </c>
      <c r="B55" s="86"/>
      <c r="C55" s="85"/>
      <c r="D55" s="85"/>
      <c r="E55" s="85"/>
      <c r="G55" s="50">
        <v>52</v>
      </c>
      <c r="H55" s="36"/>
      <c r="I55" s="51">
        <f>SUM(Tableau3944374965418[[#This Row],[QA]]-Tableau1924364955407[[#This Row],[QA]])</f>
        <v>3302</v>
      </c>
      <c r="J55" s="51">
        <f>SUM(Tableau3944374965418[[#This Row],[Parties]]-Tableau1924364955407[[#This Row],[Parties]])</f>
        <v>18</v>
      </c>
      <c r="K55" s="52">
        <f t="shared" ref="K55" si="2">SUM(I55/J55)</f>
        <v>183.44444444444446</v>
      </c>
      <c r="M55" s="50">
        <v>52</v>
      </c>
      <c r="N55" s="36"/>
      <c r="O55" s="51">
        <f>SUM(Tableau3944374965418[[#This Row],[QA]]-Tableau1924364955407[[#This Row],[QA]]-Tableau29343849754292[[#This Row],[QA]])</f>
        <v>0</v>
      </c>
      <c r="P55" s="51">
        <f>SUM(Tableau3944374965418[[#This Row],[Parties]]-Tableau1924364955407[[#This Row],[Parties]]-Tableau29343849754292[[#This Row],[Parties]])</f>
        <v>0</v>
      </c>
      <c r="Q55" s="52" t="e">
        <f t="shared" si="1"/>
        <v>#DIV/0!</v>
      </c>
      <c r="S55" s="50">
        <v>52</v>
      </c>
      <c r="T55" s="36"/>
      <c r="U55" s="53"/>
      <c r="V55" s="53"/>
      <c r="W55" s="54"/>
      <c r="Y55" s="50">
        <v>52</v>
      </c>
      <c r="Z55" s="36"/>
      <c r="AA55" s="51"/>
      <c r="AB55" s="51"/>
      <c r="AC55" s="52"/>
      <c r="AD55" s="50">
        <v>52</v>
      </c>
      <c r="AE55" s="36"/>
      <c r="AF55" s="51">
        <f>SUM(Tableau3944374965418[[#This Row],[QA]]-Tableau2934384975429[[#This Row],[QA]]-Tableau29343849754292[[#This Row],[QA]]-Tableau1924364955407[[#This Row],[QA]])</f>
        <v>0</v>
      </c>
      <c r="AG55" s="51">
        <f>SUM(Tableau3944374965418[[#This Row],[Parties]]-Tableau2934384975429[[#This Row],[Parties]]-Tableau29343849754292[[#This Row],[Parties]]-Tableau1924364955407[[#This Row],[Parties]])</f>
        <v>0</v>
      </c>
      <c r="AH55" s="52" t="e">
        <f t="shared" ref="AH55:AH63" si="3">SUM(AF55/AG55)</f>
        <v>#DIV/0!</v>
      </c>
      <c r="AI55" s="52"/>
      <c r="AJ55" s="50">
        <v>52</v>
      </c>
      <c r="AK55" s="36" t="s">
        <v>51</v>
      </c>
      <c r="AL55" s="134">
        <v>3302</v>
      </c>
      <c r="AM55" s="134">
        <v>18</v>
      </c>
      <c r="AN55" s="134">
        <v>183.44</v>
      </c>
    </row>
    <row r="56" spans="1:40" ht="16.149999999999999" customHeight="1" thickBot="1" x14ac:dyDescent="0.3">
      <c r="A56" s="38">
        <v>53</v>
      </c>
      <c r="B56" s="86"/>
      <c r="C56" s="85"/>
      <c r="D56" s="85"/>
      <c r="E56" s="85"/>
      <c r="G56" s="50">
        <v>53</v>
      </c>
      <c r="H56" s="36"/>
      <c r="I56" s="51">
        <f>SUM(Tableau3944374965418[[#This Row],[QA]]-Tableau1924364955407[[#This Row],[QA]])</f>
        <v>0</v>
      </c>
      <c r="J56" s="51">
        <f>SUM(Tableau3944374965418[[#This Row],[Parties]]-Tableau1924364955407[[#This Row],[Parties]])</f>
        <v>0</v>
      </c>
      <c r="K56" s="52" t="e">
        <f t="shared" ref="K56" si="4">SUM(I56/J56)</f>
        <v>#DIV/0!</v>
      </c>
      <c r="M56" s="50">
        <v>53</v>
      </c>
      <c r="N56" s="36"/>
      <c r="O56" s="51">
        <f>SUM(Tableau3944374965418[[#This Row],[QA]]-Tableau1924364955407[[#This Row],[QA]]-Tableau29343849754292[[#This Row],[QA]])</f>
        <v>0</v>
      </c>
      <c r="P56" s="51">
        <f>SUM(Tableau3944374965418[[#This Row],[Parties]]-Tableau1924364955407[[#This Row],[Parties]]-Tableau29343849754292[[#This Row],[Parties]])</f>
        <v>0</v>
      </c>
      <c r="Q56" s="52" t="e">
        <f t="shared" si="1"/>
        <v>#DIV/0!</v>
      </c>
      <c r="S56" s="50">
        <v>53</v>
      </c>
      <c r="T56" s="36"/>
      <c r="U56" s="53"/>
      <c r="V56" s="53"/>
      <c r="W56" s="54"/>
      <c r="Y56" s="50">
        <v>53</v>
      </c>
      <c r="Z56" s="36"/>
      <c r="AA56" s="51"/>
      <c r="AB56" s="51"/>
      <c r="AC56" s="52"/>
      <c r="AD56" s="50">
        <v>53</v>
      </c>
      <c r="AE56" s="36"/>
      <c r="AF56" s="51">
        <f>SUM(Tableau3944374965418[[#This Row],[QA]]-Tableau2934384975429[[#This Row],[QA]]-Tableau29343849754292[[#This Row],[QA]]-Tableau1924364955407[[#This Row],[QA]])</f>
        <v>0</v>
      </c>
      <c r="AG56" s="51">
        <f>SUM(Tableau3944374965418[[#This Row],[Parties]]-Tableau2934384975429[[#This Row],[Parties]]-Tableau29343849754292[[#This Row],[Parties]]-Tableau1924364955407[[#This Row],[Parties]])</f>
        <v>0</v>
      </c>
      <c r="AH56" s="52" t="e">
        <f t="shared" si="3"/>
        <v>#DIV/0!</v>
      </c>
      <c r="AI56" s="52"/>
      <c r="AJ56" s="50">
        <v>53</v>
      </c>
      <c r="AK56" s="36"/>
      <c r="AL56" s="38"/>
      <c r="AM56" s="38"/>
      <c r="AN56" s="38"/>
    </row>
    <row r="57" spans="1:40" s="56" customFormat="1" ht="16.149999999999999" customHeight="1" thickBot="1" x14ac:dyDescent="0.3">
      <c r="A57" s="38">
        <v>54</v>
      </c>
      <c r="B57" s="36"/>
      <c r="C57" s="50"/>
      <c r="D57" s="50"/>
      <c r="E57" s="87"/>
      <c r="G57" s="50">
        <v>54</v>
      </c>
      <c r="H57" s="36"/>
      <c r="I57" s="51">
        <f>SUM(Tableau3944374965418[[#This Row],[QA]]-Tableau1924364955407[[#This Row],[QA]])</f>
        <v>0</v>
      </c>
      <c r="J57" s="51">
        <f>SUM(Tableau3944374965418[[#This Row],[Parties]]-Tableau1924364955407[[#This Row],[Parties]])</f>
        <v>0</v>
      </c>
      <c r="K57" s="52" t="e">
        <f t="shared" ref="K57:K63" si="5">SUM(I57/J57)</f>
        <v>#DIV/0!</v>
      </c>
      <c r="M57" s="50">
        <v>54</v>
      </c>
      <c r="N57" s="36"/>
      <c r="O57" s="51">
        <f>SUM(Tableau3944374965418[[#This Row],[QA]]-Tableau1924364955407[[#This Row],[QA]]-Tableau29343849754292[[#This Row],[QA]])</f>
        <v>0</v>
      </c>
      <c r="P57" s="51">
        <f>SUM(Tableau3944374965418[[#This Row],[Parties]]-Tableau1924364955407[[#This Row],[Parties]]-Tableau29343849754292[[#This Row],[Parties]])</f>
        <v>0</v>
      </c>
      <c r="Q57" s="52" t="e">
        <f t="shared" si="1"/>
        <v>#DIV/0!</v>
      </c>
      <c r="S57" s="50">
        <v>54</v>
      </c>
      <c r="T57" s="36"/>
      <c r="U57" s="53"/>
      <c r="V57" s="53"/>
      <c r="W57" s="54"/>
      <c r="Y57" s="50">
        <v>54</v>
      </c>
      <c r="Z57" s="36"/>
      <c r="AA57" s="51"/>
      <c r="AB57" s="51"/>
      <c r="AC57" s="52"/>
      <c r="AD57" s="50">
        <v>54</v>
      </c>
      <c r="AE57" s="36"/>
      <c r="AF57" s="51">
        <f>SUM(Tableau3944374965418[[#This Row],[QA]]-Tableau2934384975429[[#This Row],[QA]]-Tableau29343849754292[[#This Row],[QA]]-Tableau1924364955407[[#This Row],[QA]])</f>
        <v>0</v>
      </c>
      <c r="AG57" s="51">
        <f>SUM(Tableau3944374965418[[#This Row],[Parties]]-Tableau2934384975429[[#This Row],[Parties]]-Tableau29343849754292[[#This Row],[Parties]]-Tableau1924364955407[[#This Row],[Parties]])</f>
        <v>0</v>
      </c>
      <c r="AH57" s="52" t="e">
        <f t="shared" si="3"/>
        <v>#DIV/0!</v>
      </c>
      <c r="AI57" s="52"/>
      <c r="AJ57" s="50">
        <v>54</v>
      </c>
      <c r="AK57" s="36"/>
      <c r="AL57" s="38"/>
      <c r="AM57" s="38"/>
      <c r="AN57" s="38"/>
    </row>
    <row r="58" spans="1:40" ht="16.899999999999999" customHeight="1" thickBot="1" x14ac:dyDescent="0.3">
      <c r="A58" s="38">
        <v>55</v>
      </c>
      <c r="B58" s="86"/>
      <c r="C58" s="85"/>
      <c r="D58" s="85"/>
      <c r="E58" s="85"/>
      <c r="G58" s="50">
        <v>55</v>
      </c>
      <c r="H58" s="36"/>
      <c r="I58" s="51">
        <f>SUM(Tableau3944374965418[[#This Row],[QA]]-Tableau1924364955407[[#This Row],[QA]])</f>
        <v>0</v>
      </c>
      <c r="J58" s="51">
        <f>SUM(Tableau3944374965418[[#This Row],[Parties]]-Tableau1924364955407[[#This Row],[Parties]])</f>
        <v>0</v>
      </c>
      <c r="K58" s="52" t="e">
        <f t="shared" si="5"/>
        <v>#DIV/0!</v>
      </c>
      <c r="M58" s="50">
        <v>55</v>
      </c>
      <c r="N58" s="36"/>
      <c r="O58" s="51">
        <f>SUM(Tableau3944374965418[[#This Row],[QA]]-Tableau1924364955407[[#This Row],[QA]]-Tableau29343849754292[[#This Row],[QA]])</f>
        <v>0</v>
      </c>
      <c r="P58" s="51">
        <f>SUM(Tableau3944374965418[[#This Row],[Parties]]-Tableau1924364955407[[#This Row],[Parties]]-Tableau29343849754292[[#This Row],[Parties]])</f>
        <v>0</v>
      </c>
      <c r="Q58" s="52" t="e">
        <f t="shared" si="1"/>
        <v>#DIV/0!</v>
      </c>
      <c r="S58" s="50">
        <v>55</v>
      </c>
      <c r="T58" s="36"/>
      <c r="U58" s="53"/>
      <c r="V58" s="53"/>
      <c r="W58" s="54"/>
      <c r="Y58" s="50">
        <v>55</v>
      </c>
      <c r="Z58" s="36"/>
      <c r="AA58" s="51"/>
      <c r="AB58" s="51"/>
      <c r="AC58" s="52"/>
      <c r="AD58" s="50">
        <v>55</v>
      </c>
      <c r="AE58" s="36"/>
      <c r="AF58" s="51">
        <f>SUM(Tableau3944374965418[[#This Row],[QA]]-Tableau2934384975429[[#This Row],[QA]]-Tableau29343849754292[[#This Row],[QA]]-Tableau1924364955407[[#This Row],[QA]])</f>
        <v>0</v>
      </c>
      <c r="AG58" s="51">
        <f>SUM(Tableau3944374965418[[#This Row],[Parties]]-Tableau2934384975429[[#This Row],[Parties]]-Tableau29343849754292[[#This Row],[Parties]]-Tableau1924364955407[[#This Row],[Parties]])</f>
        <v>0</v>
      </c>
      <c r="AH58" s="52" t="e">
        <f t="shared" si="3"/>
        <v>#DIV/0!</v>
      </c>
      <c r="AI58" s="52"/>
      <c r="AJ58" s="50">
        <v>55</v>
      </c>
      <c r="AK58" s="36"/>
      <c r="AL58" s="38"/>
      <c r="AM58" s="38"/>
      <c r="AN58" s="38"/>
    </row>
    <row r="59" spans="1:40" s="59" customFormat="1" ht="15.75" thickBot="1" x14ac:dyDescent="0.3">
      <c r="A59" s="38">
        <v>56</v>
      </c>
      <c r="B59" s="36"/>
      <c r="C59" s="55"/>
      <c r="D59" s="55"/>
      <c r="E59" s="55"/>
      <c r="G59" s="50">
        <v>56</v>
      </c>
      <c r="H59" s="36"/>
      <c r="I59" s="51">
        <f>SUM(Tableau3944374965418[[#This Row],[QA]]-Tableau1924364955407[[#This Row],[QA]])</f>
        <v>0</v>
      </c>
      <c r="J59" s="51">
        <f>SUM(Tableau3944374965418[[#This Row],[Parties]]-Tableau1924364955407[[#This Row],[Parties]])</f>
        <v>0</v>
      </c>
      <c r="K59" s="52" t="e">
        <f t="shared" si="5"/>
        <v>#DIV/0!</v>
      </c>
      <c r="M59" s="50">
        <v>56</v>
      </c>
      <c r="N59" s="36"/>
      <c r="O59" s="51">
        <f>SUM(Tableau3944374965418[[#This Row],[QA]]-Tableau1924364955407[[#This Row],[QA]]-Tableau29343849754292[[#This Row],[QA]])</f>
        <v>0</v>
      </c>
      <c r="P59" s="51">
        <f>SUM(Tableau3944374965418[[#This Row],[Parties]]-Tableau1924364955407[[#This Row],[Parties]]-Tableau29343849754292[[#This Row],[Parties]])</f>
        <v>0</v>
      </c>
      <c r="Q59" s="52" t="e">
        <f t="shared" si="1"/>
        <v>#DIV/0!</v>
      </c>
      <c r="S59" s="50">
        <v>56</v>
      </c>
      <c r="T59" s="36"/>
      <c r="U59" s="53"/>
      <c r="V59" s="53"/>
      <c r="W59" s="54"/>
      <c r="Y59" s="50">
        <v>56</v>
      </c>
      <c r="Z59" s="36"/>
      <c r="AA59" s="51"/>
      <c r="AB59" s="51"/>
      <c r="AC59" s="52"/>
      <c r="AD59" s="50">
        <v>56</v>
      </c>
      <c r="AE59" s="36"/>
      <c r="AF59" s="51">
        <f>SUM(Tableau3944374965418[[#This Row],[QA]]-Tableau2934384975429[[#This Row],[QA]]-Tableau29343849754292[[#This Row],[QA]]-Tableau1924364955407[[#This Row],[QA]])</f>
        <v>0</v>
      </c>
      <c r="AG59" s="51">
        <f>SUM(Tableau3944374965418[[#This Row],[Parties]]-Tableau2934384975429[[#This Row],[Parties]]-Tableau29343849754292[[#This Row],[Parties]]-Tableau1924364955407[[#This Row],[Parties]])</f>
        <v>0</v>
      </c>
      <c r="AH59" s="52" t="e">
        <f t="shared" si="3"/>
        <v>#DIV/0!</v>
      </c>
      <c r="AI59" s="52"/>
      <c r="AJ59" s="50">
        <v>56</v>
      </c>
      <c r="AK59" s="36"/>
      <c r="AL59" s="38"/>
      <c r="AM59" s="38"/>
      <c r="AN59" s="38"/>
    </row>
    <row r="60" spans="1:40" s="56" customFormat="1" ht="15.75" thickBot="1" x14ac:dyDescent="0.3">
      <c r="A60" s="38">
        <v>57</v>
      </c>
      <c r="B60" s="36"/>
      <c r="C60" s="57"/>
      <c r="D60" s="57"/>
      <c r="E60" s="58"/>
      <c r="G60" s="50">
        <v>57</v>
      </c>
      <c r="H60" s="36"/>
      <c r="I60" s="51">
        <f>SUM(Tableau3944374965418[[#This Row],[QA]]-Tableau1924364955407[[#This Row],[QA]])</f>
        <v>0</v>
      </c>
      <c r="J60" s="51">
        <f>SUM(Tableau3944374965418[[#This Row],[Parties]]-Tableau1924364955407[[#This Row],[Parties]])</f>
        <v>0</v>
      </c>
      <c r="K60" s="52" t="e">
        <f t="shared" si="5"/>
        <v>#DIV/0!</v>
      </c>
      <c r="M60" s="50">
        <v>57</v>
      </c>
      <c r="N60" s="36"/>
      <c r="O60" s="51">
        <f>SUM(Tableau3944374965418[[#This Row],[QA]]-Tableau1924364955407[[#This Row],[QA]]-Tableau29343849754292[[#This Row],[QA]])</f>
        <v>0</v>
      </c>
      <c r="P60" s="51">
        <f>SUM(Tableau3944374965418[[#This Row],[Parties]]-Tableau1924364955407[[#This Row],[Parties]]-Tableau29343849754292[[#This Row],[Parties]])</f>
        <v>0</v>
      </c>
      <c r="Q60" s="52" t="e">
        <f t="shared" si="1"/>
        <v>#DIV/0!</v>
      </c>
      <c r="S60" s="50">
        <v>57</v>
      </c>
      <c r="T60" s="36"/>
      <c r="U60" s="53"/>
      <c r="V60" s="53"/>
      <c r="W60" s="54"/>
      <c r="Y60" s="50">
        <v>57</v>
      </c>
      <c r="Z60" s="36"/>
      <c r="AA60" s="51"/>
      <c r="AB60" s="51"/>
      <c r="AC60" s="52"/>
      <c r="AD60" s="50">
        <v>57</v>
      </c>
      <c r="AE60" s="36"/>
      <c r="AF60" s="51">
        <f>SUM(Tableau3944374965418[[#This Row],[QA]]-Tableau2934384975429[[#This Row],[QA]]-Tableau29343849754292[[#This Row],[QA]]-Tableau1924364955407[[#This Row],[QA]])</f>
        <v>0</v>
      </c>
      <c r="AG60" s="51">
        <f>SUM(Tableau3944374965418[[#This Row],[Parties]]-Tableau2934384975429[[#This Row],[Parties]]-Tableau29343849754292[[#This Row],[Parties]]-Tableau1924364955407[[#This Row],[Parties]])</f>
        <v>0</v>
      </c>
      <c r="AH60" s="52" t="e">
        <f t="shared" si="3"/>
        <v>#DIV/0!</v>
      </c>
      <c r="AI60" s="52"/>
      <c r="AJ60" s="50">
        <v>57</v>
      </c>
      <c r="AK60" s="36"/>
      <c r="AL60" s="38"/>
      <c r="AM60" s="38"/>
      <c r="AN60" s="38"/>
    </row>
    <row r="61" spans="1:40" s="56" customFormat="1" ht="14.45" customHeight="1" thickBot="1" x14ac:dyDescent="0.3">
      <c r="A61" s="38">
        <v>58</v>
      </c>
      <c r="B61" s="36"/>
      <c r="C61" s="55"/>
      <c r="D61" s="55"/>
      <c r="E61" s="55"/>
      <c r="G61" s="50">
        <v>58</v>
      </c>
      <c r="H61" s="36"/>
      <c r="I61" s="51">
        <f>SUM(Tableau3944374965418[[#This Row],[QA]]-Tableau1924364955407[[#This Row],[QA]])</f>
        <v>0</v>
      </c>
      <c r="J61" s="51">
        <f>SUM(Tableau3944374965418[[#This Row],[Parties]]-Tableau1924364955407[[#This Row],[Parties]])</f>
        <v>0</v>
      </c>
      <c r="K61" s="52" t="e">
        <f t="shared" si="5"/>
        <v>#DIV/0!</v>
      </c>
      <c r="M61" s="50">
        <v>58</v>
      </c>
      <c r="N61" s="36"/>
      <c r="O61" s="51">
        <f>SUM(Tableau3944374965418[[#This Row],[QA]]-Tableau1924364955407[[#This Row],[QA]]-Tableau29343849754292[[#This Row],[QA]])</f>
        <v>0</v>
      </c>
      <c r="P61" s="51">
        <f>SUM(Tableau3944374965418[[#This Row],[Parties]]-Tableau1924364955407[[#This Row],[Parties]]-Tableau29343849754292[[#This Row],[Parties]])</f>
        <v>0</v>
      </c>
      <c r="Q61" s="52" t="e">
        <f t="shared" si="1"/>
        <v>#DIV/0!</v>
      </c>
      <c r="S61" s="50">
        <v>58</v>
      </c>
      <c r="T61" s="36"/>
      <c r="U61" s="53"/>
      <c r="V61" s="53"/>
      <c r="W61" s="54"/>
      <c r="Y61" s="50">
        <v>58</v>
      </c>
      <c r="Z61" s="36"/>
      <c r="AA61" s="51"/>
      <c r="AB61" s="51"/>
      <c r="AC61" s="52"/>
      <c r="AD61" s="50">
        <v>58</v>
      </c>
      <c r="AE61" s="36"/>
      <c r="AF61" s="51">
        <f>SUM(Tableau3944374965418[[#This Row],[QA]]-Tableau2934384975429[[#This Row],[QA]]-Tableau29343849754292[[#This Row],[QA]]-Tableau1924364955407[[#This Row],[QA]])</f>
        <v>0</v>
      </c>
      <c r="AG61" s="51">
        <f>SUM(Tableau3944374965418[[#This Row],[Parties]]-Tableau2934384975429[[#This Row],[Parties]]-Tableau29343849754292[[#This Row],[Parties]]-Tableau1924364955407[[#This Row],[Parties]])</f>
        <v>0</v>
      </c>
      <c r="AH61" s="52" t="e">
        <f t="shared" si="3"/>
        <v>#DIV/0!</v>
      </c>
      <c r="AI61" s="52"/>
      <c r="AJ61" s="50">
        <v>58</v>
      </c>
      <c r="AK61" s="36"/>
      <c r="AL61" s="38"/>
      <c r="AM61" s="38"/>
      <c r="AN61" s="38"/>
    </row>
    <row r="62" spans="1:40" s="56" customFormat="1" ht="15.75" thickBot="1" x14ac:dyDescent="0.3">
      <c r="A62" s="38">
        <v>59</v>
      </c>
      <c r="B62" s="36"/>
      <c r="C62" s="57"/>
      <c r="D62" s="57"/>
      <c r="E62" s="58"/>
      <c r="G62" s="50">
        <v>59</v>
      </c>
      <c r="H62" s="36"/>
      <c r="I62" s="51">
        <f>SUM(Tableau3944374965418[[#This Row],[QA]]-Tableau1924364955407[[#This Row],[QA]])</f>
        <v>0</v>
      </c>
      <c r="J62" s="51">
        <f>SUM(Tableau3944374965418[[#This Row],[Parties]]-Tableau1924364955407[[#This Row],[Parties]])</f>
        <v>0</v>
      </c>
      <c r="K62" s="52" t="e">
        <f t="shared" si="5"/>
        <v>#DIV/0!</v>
      </c>
      <c r="M62" s="50">
        <v>59</v>
      </c>
      <c r="N62" s="36"/>
      <c r="O62" s="51">
        <f>SUM(Tableau3944374965418[[#This Row],[QA]]-Tableau1924364955407[[#This Row],[QA]]-Tableau29343849754292[[#This Row],[QA]])</f>
        <v>0</v>
      </c>
      <c r="P62" s="51">
        <f>SUM(Tableau3944374965418[[#This Row],[Parties]]-Tableau1924364955407[[#This Row],[Parties]]-Tableau29343849754292[[#This Row],[Parties]])</f>
        <v>0</v>
      </c>
      <c r="Q62" s="52" t="e">
        <f t="shared" si="1"/>
        <v>#DIV/0!</v>
      </c>
      <c r="S62" s="50">
        <v>59</v>
      </c>
      <c r="T62" s="36"/>
      <c r="U62" s="53"/>
      <c r="V62" s="53"/>
      <c r="W62" s="54"/>
      <c r="Y62" s="50">
        <v>59</v>
      </c>
      <c r="Z62" s="36"/>
      <c r="AA62" s="51"/>
      <c r="AB62" s="51"/>
      <c r="AC62" s="52"/>
      <c r="AD62" s="50">
        <v>59</v>
      </c>
      <c r="AE62" s="36"/>
      <c r="AF62" s="51">
        <f>SUM(Tableau3944374965418[[#This Row],[QA]]-Tableau2934384975429[[#This Row],[QA]]-Tableau29343849754292[[#This Row],[QA]]-Tableau1924364955407[[#This Row],[QA]])</f>
        <v>0</v>
      </c>
      <c r="AG62" s="51"/>
      <c r="AH62" s="52" t="e">
        <f t="shared" si="3"/>
        <v>#DIV/0!</v>
      </c>
      <c r="AI62" s="52"/>
      <c r="AJ62" s="50">
        <v>59</v>
      </c>
      <c r="AK62" s="36"/>
      <c r="AL62" s="55"/>
      <c r="AM62" s="55"/>
      <c r="AN62" s="55"/>
    </row>
    <row r="63" spans="1:40" s="56" customFormat="1" ht="15.75" thickBot="1" x14ac:dyDescent="0.3">
      <c r="A63" s="38">
        <v>60</v>
      </c>
      <c r="B63" s="36"/>
      <c r="C63" s="55"/>
      <c r="D63" s="55"/>
      <c r="E63" s="55"/>
      <c r="G63" s="50">
        <v>60</v>
      </c>
      <c r="H63" s="36"/>
      <c r="I63" s="51">
        <f>SUM(Tableau3944374965418[[#This Row],[QA]]-Tableau1924364955407[[#This Row],[QA]])</f>
        <v>0</v>
      </c>
      <c r="J63" s="51">
        <f>SUM(Tableau3944374965418[[#This Row],[Parties]]-Tableau1924364955407[[#This Row],[Parties]])</f>
        <v>0</v>
      </c>
      <c r="K63" s="52" t="e">
        <f t="shared" si="5"/>
        <v>#DIV/0!</v>
      </c>
      <c r="M63" s="50">
        <v>60</v>
      </c>
      <c r="N63" s="36"/>
      <c r="O63" s="51">
        <f>SUM(Tableau3944374965418[[#This Row],[QA]]-Tableau1924364955407[[#This Row],[QA]]-Tableau29343849754292[[#This Row],[QA]])</f>
        <v>0</v>
      </c>
      <c r="P63" s="51">
        <f>SUM(Tableau3944374965418[[#This Row],[Parties]]-Tableau1924364955407[[#This Row],[Parties]]-Tableau29343849754292[[#This Row],[Parties]])</f>
        <v>0</v>
      </c>
      <c r="Q63" s="52" t="e">
        <f t="shared" si="1"/>
        <v>#DIV/0!</v>
      </c>
      <c r="S63" s="50">
        <v>60</v>
      </c>
      <c r="T63" s="36"/>
      <c r="U63" s="53"/>
      <c r="V63" s="53"/>
      <c r="W63" s="54"/>
      <c r="Y63" s="50">
        <v>60</v>
      </c>
      <c r="Z63" s="36"/>
      <c r="AA63" s="51"/>
      <c r="AB63" s="51"/>
      <c r="AC63" s="52"/>
      <c r="AD63" s="50">
        <v>60</v>
      </c>
      <c r="AE63" s="36"/>
      <c r="AF63" s="51">
        <f>SUM(Tableau3944374965418[[#This Row],[QA]]-Tableau2934384975429[[#This Row],[QA]]-Tableau29343849754292[[#This Row],[QA]]-Tableau1924364955407[[#This Row],[QA]])</f>
        <v>0</v>
      </c>
      <c r="AG63" s="51"/>
      <c r="AH63" s="52" t="e">
        <f t="shared" si="3"/>
        <v>#DIV/0!</v>
      </c>
      <c r="AI63" s="52"/>
      <c r="AJ63" s="50">
        <v>60</v>
      </c>
      <c r="AK63" s="36"/>
      <c r="AL63" s="55"/>
      <c r="AM63" s="55"/>
      <c r="AN63" s="55"/>
    </row>
    <row r="64" spans="1:40" s="56" customFormat="1" x14ac:dyDescent="0.25">
      <c r="A64" s="51"/>
      <c r="B64" s="44"/>
      <c r="C64" s="60"/>
      <c r="D64" s="60"/>
      <c r="E64" s="61"/>
      <c r="G64" s="50"/>
      <c r="H64" s="35"/>
      <c r="I64" s="51"/>
      <c r="J64" s="51"/>
      <c r="K64" s="52"/>
      <c r="M64" s="50"/>
      <c r="N64" s="35"/>
      <c r="O64" s="51"/>
      <c r="P64" s="51"/>
      <c r="Q64" s="52"/>
      <c r="S64" s="44"/>
      <c r="T64" s="44"/>
      <c r="U64" s="44"/>
      <c r="V64" s="44"/>
      <c r="W64" s="44"/>
      <c r="Y64" s="44"/>
      <c r="Z64" s="44"/>
      <c r="AA64" s="44"/>
      <c r="AB64" s="44"/>
      <c r="AC64" s="44"/>
      <c r="AD64" s="52"/>
      <c r="AE64" s="52"/>
      <c r="AF64" s="52"/>
      <c r="AG64" s="52"/>
      <c r="AH64" s="52"/>
      <c r="AI64" s="52"/>
      <c r="AJ64" s="51"/>
      <c r="AK64" s="44"/>
      <c r="AL64" s="92"/>
      <c r="AM64" s="92"/>
      <c r="AN64" s="93"/>
    </row>
    <row r="65" spans="1:40" x14ac:dyDescent="0.25">
      <c r="G65" s="50"/>
      <c r="H65" s="35"/>
      <c r="I65" s="51"/>
      <c r="J65" s="51"/>
      <c r="M65" s="50"/>
      <c r="N65" s="35"/>
      <c r="O65" s="51"/>
      <c r="P65" s="51"/>
      <c r="Y65" s="56"/>
      <c r="Z65" s="56"/>
      <c r="AA65" s="56"/>
      <c r="AB65" s="56"/>
      <c r="AC65" s="56"/>
      <c r="AD65" s="52"/>
      <c r="AE65" s="52"/>
      <c r="AF65" s="52"/>
      <c r="AG65" s="52"/>
      <c r="AH65" s="52"/>
      <c r="AI65" s="52"/>
    </row>
    <row r="66" spans="1:40" x14ac:dyDescent="0.25">
      <c r="B66" s="44" t="s">
        <v>18</v>
      </c>
      <c r="C66" s="60">
        <f>SUM(C4:C65)</f>
        <v>46219</v>
      </c>
      <c r="D66" s="60">
        <f>SUM(D4:D65)</f>
        <v>270</v>
      </c>
      <c r="E66" s="61">
        <f>SUM(C66/D66)</f>
        <v>171.18148148148148</v>
      </c>
      <c r="G66" s="50"/>
      <c r="H66" s="44" t="s">
        <v>18</v>
      </c>
      <c r="I66" s="60">
        <f>SUM(I4:I65)</f>
        <v>18892</v>
      </c>
      <c r="J66" s="60">
        <f>SUM(J4:J65)</f>
        <v>108</v>
      </c>
      <c r="K66" s="61">
        <f>SUM(I66/J66)</f>
        <v>174.92592592592592</v>
      </c>
      <c r="M66" s="50"/>
      <c r="N66" s="44" t="s">
        <v>18</v>
      </c>
      <c r="O66" s="60">
        <f>SUM(O4:O65)</f>
        <v>42792</v>
      </c>
      <c r="P66" s="60">
        <f>SUM(P4:P65)</f>
        <v>252</v>
      </c>
      <c r="Q66" s="61">
        <f>SUM(O66/P66)</f>
        <v>169.8095238095238</v>
      </c>
      <c r="S66" s="56"/>
      <c r="T66" s="44" t="s">
        <v>18</v>
      </c>
      <c r="U66" s="60">
        <f>SUM(U4:U63)</f>
        <v>0</v>
      </c>
      <c r="V66" s="60">
        <f>SUM(V4:V63)</f>
        <v>0</v>
      </c>
      <c r="W66" s="61" t="e">
        <f>SUM(U66/V66)</f>
        <v>#DIV/0!</v>
      </c>
      <c r="Y66" s="56"/>
      <c r="Z66" s="44" t="s">
        <v>18</v>
      </c>
      <c r="AA66" s="60">
        <f>SUM(AA4:AA63)</f>
        <v>0</v>
      </c>
      <c r="AB66" s="60">
        <f>SUM(AB4:AB63)</f>
        <v>0</v>
      </c>
      <c r="AC66" s="61" t="e">
        <f>SUM(AA66/AB66)</f>
        <v>#DIV/0!</v>
      </c>
      <c r="AD66" s="52"/>
      <c r="AE66" s="44" t="s">
        <v>18</v>
      </c>
      <c r="AF66" s="60">
        <f>SUM(AF4:AF63)</f>
        <v>0</v>
      </c>
      <c r="AG66" s="60">
        <f>SUM(AG4:AG63)</f>
        <v>0</v>
      </c>
      <c r="AH66" s="61" t="e">
        <f>SUM(AF66/AG66)</f>
        <v>#DIV/0!</v>
      </c>
      <c r="AI66" s="52"/>
      <c r="AK66" s="44" t="s">
        <v>18</v>
      </c>
      <c r="AL66" s="94">
        <f>SUM(AL4:AL63)</f>
        <v>107903</v>
      </c>
      <c r="AM66" s="94">
        <f>SUM(AM4:AM63)</f>
        <v>630</v>
      </c>
      <c r="AN66" s="93">
        <f>SUM(AL66/AM66)</f>
        <v>171.27460317460319</v>
      </c>
    </row>
    <row r="67" spans="1:40" x14ac:dyDescent="0.25">
      <c r="G67" s="50"/>
      <c r="H67" s="35"/>
      <c r="I67" s="51"/>
      <c r="J67" s="51"/>
      <c r="M67" s="50"/>
      <c r="N67" s="35"/>
      <c r="O67" s="51"/>
      <c r="P67" s="51"/>
      <c r="S67" s="56"/>
      <c r="T67" s="56"/>
      <c r="U67" s="56"/>
      <c r="V67" s="56"/>
      <c r="W67" s="56"/>
      <c r="AI67" s="52"/>
    </row>
    <row r="68" spans="1:40" x14ac:dyDescent="0.25">
      <c r="S68" s="56"/>
      <c r="T68" s="56"/>
      <c r="U68" s="56"/>
      <c r="V68" s="56"/>
      <c r="W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2"/>
    </row>
    <row r="69" spans="1:40" s="59" customFormat="1" x14ac:dyDescent="0.25">
      <c r="A69" s="51"/>
      <c r="B69" s="44"/>
      <c r="C69" s="51"/>
      <c r="D69" s="51"/>
      <c r="E69" s="61"/>
      <c r="G69" s="44"/>
      <c r="H69" s="44"/>
      <c r="I69" s="44"/>
      <c r="J69" s="44"/>
      <c r="K69" s="52"/>
      <c r="M69" s="44"/>
      <c r="N69" s="44"/>
      <c r="O69" s="44"/>
      <c r="P69" s="44"/>
      <c r="Q69" s="52"/>
      <c r="S69" s="56"/>
      <c r="T69" s="56"/>
      <c r="U69" s="56"/>
      <c r="V69" s="56"/>
      <c r="W69" s="56"/>
      <c r="Y69" s="56"/>
      <c r="Z69" s="56"/>
      <c r="AA69" s="56"/>
      <c r="AB69" s="56"/>
      <c r="AC69" s="56"/>
      <c r="AD69" s="61"/>
      <c r="AE69" s="61"/>
      <c r="AF69" s="61"/>
      <c r="AG69" s="61"/>
      <c r="AH69" s="61"/>
      <c r="AI69" s="52"/>
      <c r="AJ69" s="51"/>
      <c r="AK69" s="44"/>
      <c r="AL69" s="92"/>
      <c r="AM69" s="92"/>
      <c r="AN69" s="93"/>
    </row>
    <row r="70" spans="1:40" x14ac:dyDescent="0.25">
      <c r="H70" s="56"/>
      <c r="I70" s="56"/>
      <c r="J70" s="56"/>
      <c r="K70" s="56"/>
      <c r="N70" s="56"/>
      <c r="O70" s="56"/>
      <c r="P70" s="56"/>
      <c r="Q70" s="56"/>
      <c r="Y70" s="56"/>
      <c r="Z70" s="56"/>
      <c r="AA70" s="56"/>
      <c r="AB70" s="56"/>
      <c r="AC70" s="56"/>
      <c r="AI70" s="52"/>
    </row>
    <row r="71" spans="1:40" x14ac:dyDescent="0.25"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2"/>
    </row>
    <row r="72" spans="1:40" x14ac:dyDescent="0.25">
      <c r="AD72" s="56"/>
      <c r="AE72" s="56"/>
      <c r="AF72" s="56"/>
      <c r="AG72" s="56"/>
      <c r="AH72" s="56"/>
      <c r="AI72" s="52"/>
    </row>
    <row r="73" spans="1:40" s="56" customFormat="1" x14ac:dyDescent="0.25">
      <c r="A73" s="51"/>
      <c r="B73" s="44"/>
      <c r="C73" s="51"/>
      <c r="D73" s="51"/>
      <c r="E73" s="61"/>
      <c r="G73" s="44"/>
      <c r="H73" s="44"/>
      <c r="I73" s="44"/>
      <c r="J73" s="44"/>
      <c r="K73" s="52"/>
      <c r="M73" s="44"/>
      <c r="N73" s="44"/>
      <c r="O73" s="44"/>
      <c r="P73" s="44"/>
      <c r="Q73" s="52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I73" s="44"/>
      <c r="AJ73" s="51"/>
      <c r="AK73" s="44"/>
      <c r="AL73" s="92"/>
      <c r="AM73" s="92"/>
      <c r="AN73" s="93"/>
    </row>
    <row r="74" spans="1:40" x14ac:dyDescent="0.25">
      <c r="X74" s="56"/>
      <c r="AD74" s="56"/>
      <c r="AE74" s="56"/>
      <c r="AF74" s="56"/>
      <c r="AG74" s="56"/>
      <c r="AH74" s="56"/>
      <c r="AI74" s="56"/>
    </row>
    <row r="75" spans="1:40" x14ac:dyDescent="0.25">
      <c r="D75" s="62"/>
      <c r="AI75" s="61"/>
    </row>
    <row r="76" spans="1:40" s="56" customFormat="1" ht="13.9" customHeight="1" x14ac:dyDescent="0.25">
      <c r="A76" s="51"/>
      <c r="B76" s="44"/>
      <c r="C76" s="51"/>
      <c r="D76" s="51"/>
      <c r="E76" s="61"/>
      <c r="G76" s="44"/>
      <c r="H76" s="44"/>
      <c r="I76" s="44"/>
      <c r="J76" s="44"/>
      <c r="K76" s="52"/>
      <c r="M76" s="44"/>
      <c r="N76" s="44"/>
      <c r="O76" s="44"/>
      <c r="P76" s="44"/>
      <c r="Q76" s="52"/>
      <c r="S76" s="44"/>
      <c r="T76" s="44"/>
      <c r="U76" s="44"/>
      <c r="V76" s="44"/>
      <c r="W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51"/>
      <c r="AK76" s="44"/>
      <c r="AL76" s="92"/>
      <c r="AM76" s="92"/>
      <c r="AN76" s="93"/>
    </row>
    <row r="77" spans="1:40" s="56" customFormat="1" x14ac:dyDescent="0.25">
      <c r="A77" s="51"/>
      <c r="B77" s="44"/>
      <c r="C77" s="51"/>
      <c r="D77" s="51"/>
      <c r="E77" s="61"/>
      <c r="G77" s="44"/>
      <c r="H77" s="44"/>
      <c r="I77" s="44"/>
      <c r="J77" s="44"/>
      <c r="K77" s="52"/>
      <c r="M77" s="44"/>
      <c r="N77" s="44"/>
      <c r="O77" s="44"/>
      <c r="P77" s="44"/>
      <c r="Q77" s="52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J77" s="51"/>
      <c r="AK77" s="44"/>
      <c r="AL77" s="92"/>
      <c r="AM77" s="92"/>
      <c r="AN77" s="93"/>
    </row>
    <row r="78" spans="1:40" s="56" customFormat="1" x14ac:dyDescent="0.25">
      <c r="A78" s="51"/>
      <c r="B78" s="44"/>
      <c r="C78" s="51"/>
      <c r="D78" s="51"/>
      <c r="E78" s="61"/>
      <c r="G78" s="44"/>
      <c r="H78" s="44"/>
      <c r="I78" s="44"/>
      <c r="J78" s="44"/>
      <c r="K78" s="52"/>
      <c r="M78" s="44"/>
      <c r="N78" s="44"/>
      <c r="O78" s="44"/>
      <c r="P78" s="44"/>
      <c r="Q78" s="52"/>
      <c r="S78" s="44"/>
      <c r="T78" s="44"/>
      <c r="U78" s="44"/>
      <c r="V78" s="44"/>
      <c r="W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J78" s="51"/>
      <c r="AK78" s="44"/>
      <c r="AL78" s="92"/>
      <c r="AM78" s="92"/>
      <c r="AN78" s="93"/>
    </row>
    <row r="79" spans="1:40" x14ac:dyDescent="0.25">
      <c r="X79" s="56"/>
      <c r="AI79" s="56"/>
    </row>
    <row r="80" spans="1:40" s="56" customFormat="1" x14ac:dyDescent="0.25">
      <c r="A80" s="51"/>
      <c r="B80" s="44"/>
      <c r="C80" s="51"/>
      <c r="D80" s="51"/>
      <c r="E80" s="61"/>
      <c r="G80" s="44"/>
      <c r="H80" s="44"/>
      <c r="I80" s="44"/>
      <c r="J80" s="44"/>
      <c r="K80" s="52"/>
      <c r="M80" s="44"/>
      <c r="N80" s="44"/>
      <c r="O80" s="44"/>
      <c r="P80" s="44"/>
      <c r="Q80" s="52"/>
      <c r="S80" s="44"/>
      <c r="T80" s="44"/>
      <c r="U80" s="44"/>
      <c r="V80" s="44"/>
      <c r="W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J80" s="51"/>
      <c r="AK80" s="44"/>
      <c r="AL80" s="92"/>
      <c r="AM80" s="92"/>
      <c r="AN80" s="93"/>
    </row>
    <row r="81" spans="1:40" s="56" customFormat="1" x14ac:dyDescent="0.25">
      <c r="A81" s="51"/>
      <c r="B81" s="44"/>
      <c r="C81" s="51"/>
      <c r="D81" s="51"/>
      <c r="E81" s="61"/>
      <c r="G81" s="44"/>
      <c r="H81" s="44"/>
      <c r="I81" s="44"/>
      <c r="J81" s="44"/>
      <c r="K81" s="52"/>
      <c r="M81" s="44"/>
      <c r="N81" s="44"/>
      <c r="O81" s="44"/>
      <c r="P81" s="44"/>
      <c r="Q81" s="52"/>
      <c r="S81" s="44"/>
      <c r="T81" s="44"/>
      <c r="U81" s="44"/>
      <c r="V81" s="44"/>
      <c r="W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51"/>
      <c r="AK81" s="44"/>
      <c r="AL81" s="92"/>
      <c r="AM81" s="92"/>
      <c r="AN81" s="93"/>
    </row>
    <row r="82" spans="1:40" s="56" customFormat="1" x14ac:dyDescent="0.25">
      <c r="A82" s="51"/>
      <c r="B82" s="44"/>
      <c r="C82" s="51"/>
      <c r="D82" s="51"/>
      <c r="E82" s="61"/>
      <c r="G82" s="44"/>
      <c r="H82" s="44"/>
      <c r="I82" s="44"/>
      <c r="J82" s="44"/>
      <c r="K82" s="52"/>
      <c r="M82" s="44"/>
      <c r="N82" s="44"/>
      <c r="O82" s="44"/>
      <c r="P82" s="44"/>
      <c r="Q82" s="52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51"/>
      <c r="AK82" s="44"/>
      <c r="AL82" s="92"/>
      <c r="AM82" s="92"/>
      <c r="AN82" s="93"/>
    </row>
    <row r="83" spans="1:40" s="56" customFormat="1" x14ac:dyDescent="0.25">
      <c r="A83" s="51"/>
      <c r="B83" s="44"/>
      <c r="C83" s="51"/>
      <c r="D83" s="51"/>
      <c r="E83" s="61"/>
      <c r="G83" s="44"/>
      <c r="H83" s="44"/>
      <c r="I83" s="44"/>
      <c r="J83" s="44"/>
      <c r="K83" s="52"/>
      <c r="M83" s="44"/>
      <c r="N83" s="44"/>
      <c r="O83" s="44"/>
      <c r="P83" s="44"/>
      <c r="Q83" s="52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51"/>
      <c r="AK83" s="44"/>
      <c r="AL83" s="92"/>
      <c r="AM83" s="92"/>
      <c r="AN83" s="93"/>
    </row>
    <row r="96" spans="1:40" x14ac:dyDescent="0.25">
      <c r="F96" s="63"/>
    </row>
  </sheetData>
  <mergeCells count="8">
    <mergeCell ref="A1:AN1"/>
    <mergeCell ref="AJ2:AN2"/>
    <mergeCell ref="A2:E2"/>
    <mergeCell ref="G2:K2"/>
    <mergeCell ref="Y2:AC2"/>
    <mergeCell ref="S2:W2"/>
    <mergeCell ref="M2:Q2"/>
    <mergeCell ref="AD2:AH2"/>
  </mergeCells>
  <phoneticPr fontId="6" type="noConversion"/>
  <conditionalFormatting sqref="K2 W4:W63 AC4:AC63 AH4:AH63 K4:K69 Q4:Q69 AI4:AI72 E5:E65527 AD64:AH65 AC66:AD66 AH66 AD69:AH69 K71:K65527 AI75">
    <cfRule type="cellIs" dxfId="7" priority="8" stopIfTrue="1" operator="greaterThanOrEqual">
      <formula>200</formula>
    </cfRule>
  </conditionalFormatting>
  <conditionalFormatting sqref="Q2 AN2 AN65:AN65525 Q71:Q65527">
    <cfRule type="cellIs" dxfId="6" priority="15" stopIfTrue="1" operator="greaterThanOrEqual">
      <formula>200</formula>
    </cfRule>
  </conditionalFormatting>
  <conditionalFormatting sqref="W2">
    <cfRule type="cellIs" dxfId="5" priority="13" stopIfTrue="1" operator="greaterThanOrEqual">
      <formula>200</formula>
    </cfRule>
  </conditionalFormatting>
  <conditionalFormatting sqref="W66">
    <cfRule type="cellIs" dxfId="4" priority="11" stopIfTrue="1" operator="greaterThanOrEqual">
      <formula>200</formula>
    </cfRule>
  </conditionalFormatting>
  <conditionalFormatting sqref="AC2 AI2">
    <cfRule type="cellIs" dxfId="3" priority="14" stopIfTrue="1" operator="greaterThanOrEqual">
      <formula>200</formula>
    </cfRule>
  </conditionalFormatting>
  <conditionalFormatting sqref="AN56:AN63">
    <cfRule type="cellIs" dxfId="2" priority="5" stopIfTrue="1" operator="greaterThanOrEqual">
      <formula>200</formula>
    </cfRule>
  </conditionalFormatting>
  <conditionalFormatting sqref="AN5:AN32">
    <cfRule type="cellIs" dxfId="1" priority="1" stopIfTrue="1" operator="greaterThanOrEqual">
      <formula>200</formula>
    </cfRule>
  </conditionalFormatting>
  <conditionalFormatting sqref="AN55">
    <cfRule type="cellIs" dxfId="0" priority="2" stopIfTrue="1" operator="greaterThanOrEqual">
      <formula>200</formula>
    </cfRule>
  </conditionalFormatting>
  <hyperlinks>
    <hyperlink ref="B48" r:id="rId1" display="https://bowling.lexerbowling.com/bowlingdemeyrin/ligueinternationale2024-2025-27/pl09B.htm" xr:uid="{F09713DA-15D2-43C6-8CFE-6E708F1E62CA}"/>
    <hyperlink ref="B28" r:id="rId2" display="https://bowling.lexerbowling.com/bowlingdemeyrin/ligueinternationale2024-2025-27/pl03A.htm" xr:uid="{FB690222-B38F-4ECC-A263-52566FB8984D}"/>
    <hyperlink ref="B27" r:id="rId3" display="https://bowling.lexerbowling.com/bowlingdemeyrin/ligueinternationale2024-2025-27/pl09D.htm" xr:uid="{B794FB92-13FE-48B9-88EF-1CF2008D16FB}"/>
    <hyperlink ref="B8" r:id="rId4" display="https://bowling.lexerbowling.com/bowlingdemeyrin/ligueinternationale2024-2025-27/pl012.htm" xr:uid="{30273A23-457E-4211-AD7E-81AB6C2B8E79}"/>
    <hyperlink ref="B32" r:id="rId5" display="https://bowling.lexerbowling.com/bowlingdemeyrin/ligueinternationale2024-2025-27/pl047.htm" xr:uid="{5D02AFED-44A1-4A32-9208-33CB2569FDAD}"/>
    <hyperlink ref="B11" r:id="rId6" display="https://bowling.lexerbowling.com/bowlingdemeyrin/ligueinternationale2024-2025-27/pl07C.htm" xr:uid="{CD9EE618-DF5A-475C-A173-FC5FE85B5600}"/>
    <hyperlink ref="B54" r:id="rId7" display="https://bowling.lexerbowling.com/bowlingdemeyrin/ligueinternationale2024-2025-27/pl069.htm" xr:uid="{EAC4C672-88AD-4E4A-A372-EC6379954C46}"/>
    <hyperlink ref="B45" r:id="rId8" display="https://bowling.lexerbowling.com/bowlingdemeyrin/ligueinternationale2024-2025-27/pl071.htm" xr:uid="{E3774CE5-D04A-4EC7-93FF-474F7B0016B1}"/>
    <hyperlink ref="B22" r:id="rId9" display="https://bowling.lexerbowling.com/bowlingdemeyrin/ligueinternationale2024-2025-27/pl02C.htm" xr:uid="{6F21EA00-A23F-42A6-B805-5EA2F2785EA5}"/>
    <hyperlink ref="B21" r:id="rId10" display="https://bowling.lexerbowling.com/bowlingdemeyrin/ligueinternationale2024-2025-27/pl077.htm" xr:uid="{10107D4C-64F7-4EAA-8205-464833979690}"/>
    <hyperlink ref="B19" r:id="rId11" display="https://bowling.lexerbowling.com/bowlingdemeyrin/ligueinternationale2024-2025-27/pl06F.htm" xr:uid="{A2EC960D-737A-4029-B16E-A7E1880D17F9}"/>
    <hyperlink ref="B14" r:id="rId12" display="https://bowling.lexerbowling.com/bowlingdemeyrin/ligueinternationale2024-2025-27/pl01E.htm" xr:uid="{94DE433D-5CDB-4024-9F4B-22A93CA36ABA}"/>
    <hyperlink ref="B20" r:id="rId13" display="https://bowling.lexerbowling.com/bowlingdemeyrin/ligueinternationale2024-2025-27/pl028.htm" xr:uid="{73E79B9E-361A-4D0F-9F57-ED8795AAE141}"/>
    <hyperlink ref="B12" r:id="rId14" display="https://bowling.lexerbowling.com/bowlingdemeyrin/ligueinternationale2024-2025-27/pl018.htm" xr:uid="{814A8C01-01E7-4D3B-89F9-411B05B8B445}"/>
    <hyperlink ref="B6" r:id="rId15" display="https://bowling.lexerbowling.com/bowlingdemeyrin/ligueinternationale2024-2025-27/pl07A.htm" xr:uid="{B3A274C0-2D8E-45FA-9621-9C4D6D05CA92}"/>
    <hyperlink ref="B52" r:id="rId16" display="https://bowling.lexerbowling.com/bowlingdemeyrin/ligueinternationale2024-2025-27/pl062.htm" xr:uid="{E20C1299-A79F-4A91-8A4A-C4829E831EC1}"/>
    <hyperlink ref="B9" r:id="rId17" display="https://bowling.lexerbowling.com/bowlingdemeyrin/ligueinternationale2024-2025-27/pl070.htm" xr:uid="{00510F7F-7B33-4B24-AA21-73BBA0E05DFF}"/>
    <hyperlink ref="B7" r:id="rId18" display="https://bowling.lexerbowling.com/bowlingdemeyrin/ligueinternationale2024-2025-27/pl011.htm" xr:uid="{D4B3A64D-8CDE-4FDE-B59F-1143EECA8BEC}"/>
    <hyperlink ref="B44" r:id="rId19" display="https://bowling.lexerbowling.com/bowlingdemeyrin/ligueinternationale2024-2025-27/pl054.htm" xr:uid="{67B72F62-3845-4B15-A0AD-2EFE1EE88022}"/>
    <hyperlink ref="B33" r:id="rId20" display="https://bowling.lexerbowling.com/bowlingdemeyrin/ligueinternationale2024-2025-27/pl048.htm" xr:uid="{D40321D6-9700-40CC-8BEF-5184A3BCF4A0}"/>
    <hyperlink ref="B18" r:id="rId21" display="https://bowling.lexerbowling.com/bowlingdemeyrin/ligueinternationale2024-2025-27/pl024.htm" xr:uid="{2F528381-969D-4015-AB2A-129C434A3A2F}"/>
    <hyperlink ref="B50" r:id="rId22" display="https://bowling.lexerbowling.com/bowlingdemeyrin/ligueinternationale2024-2025-27/pl09A.htm" xr:uid="{FEA875E5-FDFE-4E4C-B5A7-19E09DFF866B}"/>
    <hyperlink ref="B16" r:id="rId23" display="https://bowling.lexerbowling.com/bowlingdemeyrin/ligueinternationale2024-2025-27/pl021.htm" xr:uid="{8BE357BD-D152-4FD5-B90A-E1BE805D4AC2}"/>
    <hyperlink ref="B41" r:id="rId24" display="https://bowling.lexerbowling.com/bowlingdemeyrin/ligueinternationale2024-2025-27/pl009.htm" xr:uid="{92CB46C7-64A2-42E7-A124-7E26791643F9}"/>
    <hyperlink ref="B39" r:id="rId25" display="https://bowling.lexerbowling.com/bowlingdemeyrin/ligueinternationale2024-2025-27/pl007.htm" xr:uid="{9AEAF74E-82C7-419E-9EF0-D52AB71EFF4E}"/>
    <hyperlink ref="B34" r:id="rId26" display="https://bowling.lexerbowling.com/bowlingdemeyrin/ligueinternationale2024-2025-27/pl049.htm" xr:uid="{27645BFC-4BF7-49EB-85F2-81DF1B99D5AE}"/>
    <hyperlink ref="B15" r:id="rId27" display="https://bowling.lexerbowling.com/bowlingdemeyrin/ligueinternationale2024-2025-27/pl074.htm" xr:uid="{4436FAB9-87B2-475B-A0ED-EA4E5DD1AB6D}"/>
    <hyperlink ref="B47" r:id="rId28" display="https://bowling.lexerbowling.com/bowlingdemeyrin/ligueinternationale2024-2025-27/pl05D.htm" xr:uid="{7599DFD1-C0B2-451B-9AC1-F9CCF224E224}"/>
    <hyperlink ref="B51" r:id="rId29" display="https://bowling.lexerbowling.com/bowlingdemeyrin/ligueinternationale2024-2025-27/pl061.htm" xr:uid="{31DD8DFB-2402-4650-8C91-A0C9CBE04011}"/>
    <hyperlink ref="B42" r:id="rId30" display="https://bowling.lexerbowling.com/bowlingdemeyrin/ligueinternationale2024-2025-27/pl04F.htm" xr:uid="{89703B5D-E12F-4B4B-980D-218954CB62FE}"/>
    <hyperlink ref="B13" r:id="rId31" display="https://bowling.lexerbowling.com/bowlingdemeyrin/ligueinternationale2024-2025-27/pl01A.htm" xr:uid="{464FF5B9-3BAE-4460-9F03-0784FFA9E5D3}"/>
    <hyperlink ref="B35" r:id="rId32" display="https://bowling.lexerbowling.com/bowlingdemeyrin/ligueinternationale2024-2025-27/pl09C.htm" xr:uid="{4CF59EA3-2E5D-4B94-B566-010630F40B23}"/>
    <hyperlink ref="B24" r:id="rId33" display="https://bowling.lexerbowling.com/bowlingdemeyrin/ligueinternationale2024-2025-27/pl02E.htm" xr:uid="{3FC9B5F9-B0C2-4F69-A256-A3C233113ED1}"/>
    <hyperlink ref="B5" r:id="rId34" display="https://bowling.lexerbowling.com/bowlingdemeyrin/ligueinternationale2024-2025-27/pl00C.htm" xr:uid="{A6C9C982-40AE-47CC-B1CF-020D8A4D4D1A}"/>
    <hyperlink ref="B23" r:id="rId35" display="https://bowling.lexerbowling.com/bowlingdemeyrin/ligueinternationale2024-2025-27/pl06E.htm" xr:uid="{47319B27-D612-4717-BE8A-D279E032182D}"/>
    <hyperlink ref="B37" r:id="rId36" display="https://bowling.lexerbowling.com/bowlingdemeyrin/ligueinternationale2024-2025-27/pl095.htm" xr:uid="{99A4D426-4298-4E85-9527-1A1D1088D024}"/>
    <hyperlink ref="B38" r:id="rId37" display="https://bowling.lexerbowling.com/bowlingdemeyrin/ligueinternationale2024-2025-27/pl099.htm" xr:uid="{182EB18D-1499-4F37-83E0-7895CFA16E5B}"/>
    <hyperlink ref="B46" r:id="rId38" display="https://bowling.lexerbowling.com/bowlingdemeyrin/ligueinternationale2024-2025-27/pl08D.htm" xr:uid="{5066011E-A85C-455D-9D71-711152E0119E}"/>
    <hyperlink ref="B36" r:id="rId39" display="https://bowling.lexerbowling.com/bowlingdemeyrin/ligueinternationale2024-2025-27/pl097.htm" xr:uid="{FA3CC2D4-42DB-4727-AE2F-5B5FD4F70E67}"/>
    <hyperlink ref="B17" r:id="rId40" display="https://bowling.lexerbowling.com/bowlingdemeyrin/ligueinternationale2024-2025-27/pl022.htm" xr:uid="{6962184D-AD0D-4411-9628-D4DB48FFB2D1}"/>
    <hyperlink ref="B25" r:id="rId41" display="https://bowling.lexerbowling.com/bowlingdemeyrin/ligueinternationale2024-2025-27/pl030.htm" xr:uid="{DD77C380-BF28-4FB0-B9D9-1991AA134509}"/>
    <hyperlink ref="B29" r:id="rId42" display="https://bowling.lexerbowling.com/bowlingdemeyrin/ligueinternationale2024-2025-27/pl03E.htm" xr:uid="{E961CCBF-DD99-4962-8B8E-B53463DDA27F}"/>
    <hyperlink ref="B4" r:id="rId43" display="https://bowling.lexerbowling.com/bowlingdemeyrin/ligueinternationale2024-2025-27/pl00B.htm" xr:uid="{B1B934B6-072B-481D-8574-0DC93DF1E5F4}"/>
    <hyperlink ref="B53" r:id="rId44" display="https://bowling.lexerbowling.com/bowlingdemeyrin/ligueinternationale2024-2025-27/pl063.htm" xr:uid="{396C60F2-D758-41F6-8A1B-EBDEA0AA3BBF}"/>
    <hyperlink ref="B40" r:id="rId45" display="https://bowling.lexerbowling.com/bowlingdemeyrin/ligueinternationale2024-2025-27/pl08F.htm" xr:uid="{3CE80580-B3FA-4BC3-920A-9EFC5C63EE1F}"/>
    <hyperlink ref="B43" r:id="rId46" display="https://bowling.lexerbowling.com/bowlingdemeyrin/ligueinternationale2024-2025-27/pl096.htm" xr:uid="{4E65BD16-742D-4373-A76C-2710ABCFB4F7}"/>
    <hyperlink ref="B30" r:id="rId47" display="https://bowling.lexerbowling.com/bowlingdemeyrin/ligueinternationale2024-2025-27/pl03F.htm" xr:uid="{17F84EFD-8621-48BE-9F2A-006195FBBA88}"/>
    <hyperlink ref="H48" r:id="rId48" display="https://bowling.lexerbowling.com/bowlingdemeyrin/ligueinternationale2024-2025-27/pl09B.htm" xr:uid="{0A4E5CFA-7E52-4AA5-9706-5A28486CFEE9}"/>
    <hyperlink ref="H27" r:id="rId49" display="https://bowling.lexerbowling.com/bowlingdemeyrin/ligueinternationale2024-2025-27/pl09D.htm" xr:uid="{8AEBA3A8-407C-4987-91E7-D3D35B81C1E0}"/>
    <hyperlink ref="H28" r:id="rId50" display="https://bowling.lexerbowling.com/bowlingdemeyrin/ligueinternationale2024-2025-27/pl03A.htm" xr:uid="{13129770-1522-4F5E-BF21-084BEB7774BB}"/>
    <hyperlink ref="H32" r:id="rId51" display="https://bowling.lexerbowling.com/bowlingdemeyrin/ligueinternationale2024-2025-27/pl047.htm" xr:uid="{C83E4530-8B69-4C75-8D97-24F07863FD59}"/>
    <hyperlink ref="H8" r:id="rId52" display="https://bowling.lexerbowling.com/bowlingdemeyrin/ligueinternationale2024-2025-27/pl012.htm" xr:uid="{AEEF8C2D-FA5F-424E-BB97-C7DD25AA6EB0}"/>
    <hyperlink ref="H45" r:id="rId53" display="https://bowling.lexerbowling.com/bowlingdemeyrin/ligueinternationale2024-2025-27/pl071.htm" xr:uid="{CA8196AB-5818-44A3-863D-935EB74368BE}"/>
    <hyperlink ref="H11" r:id="rId54" display="https://bowling.lexerbowling.com/bowlingdemeyrin/ligueinternationale2024-2025-27/pl07C.htm" xr:uid="{4E704303-D5DB-499D-9FAD-B4B7995DC898}"/>
    <hyperlink ref="H19" r:id="rId55" display="https://bowling.lexerbowling.com/bowlingdemeyrin/ligueinternationale2024-2025-27/pl06F.htm" xr:uid="{8A4BF074-A45A-4B97-883C-E5D9C710CDD4}"/>
    <hyperlink ref="H22" r:id="rId56" display="https://bowling.lexerbowling.com/bowlingdemeyrin/ligueinternationale2024-2025-27/pl02C.htm" xr:uid="{B6D353C6-9CBD-4627-821E-34962A20F3A0}"/>
    <hyperlink ref="H21" r:id="rId57" display="https://bowling.lexerbowling.com/bowlingdemeyrin/ligueinternationale2024-2025-27/pl077.htm" xr:uid="{CB6B9C89-A616-44F6-93BE-68C35AC44073}"/>
    <hyperlink ref="H14" r:id="rId58" display="https://bowling.lexerbowling.com/bowlingdemeyrin/ligueinternationale2024-2025-27/pl01E.htm" xr:uid="{C5A43AEC-E0AE-4015-B42B-91A9E406B1FF}"/>
    <hyperlink ref="H54" r:id="rId59" display="https://bowling.lexerbowling.com/bowlingdemeyrin/ligueinternationale2024-2025-27/pl069.htm" xr:uid="{67248063-4D07-44B1-9830-78BB3D553844}"/>
    <hyperlink ref="H20" r:id="rId60" display="https://bowling.lexerbowling.com/bowlingdemeyrin/ligueinternationale2024-2025-27/pl028.htm" xr:uid="{672C7617-F2FD-4A2B-8431-407828706DDE}"/>
    <hyperlink ref="H12" r:id="rId61" display="https://bowling.lexerbowling.com/bowlingdemeyrin/ligueinternationale2024-2025-27/pl018.htm" xr:uid="{C121DFA3-3CD4-4D15-9982-A6C5C71B2AE2}"/>
    <hyperlink ref="H5" r:id="rId62" display="https://bowling.lexerbowling.com/bowlingdemeyrin/ligueinternationale2024-2025-27/pl00C.htm" xr:uid="{B6FCA37F-577E-4B54-B369-8023FC0D13E3}"/>
    <hyperlink ref="H39" r:id="rId63" display="https://bowling.lexerbowling.com/bowlingdemeyrin/ligueinternationale2024-2025-27/pl007.htm" xr:uid="{6F99D1C9-277A-4296-9408-558B5CFBFC8D}"/>
    <hyperlink ref="H52" r:id="rId64" display="https://bowling.lexerbowling.com/bowlingdemeyrin/ligueinternationale2024-2025-27/pl062.htm" xr:uid="{9597626F-F3CC-41C1-8384-6970666B8C49}"/>
    <hyperlink ref="H6" r:id="rId65" display="https://bowling.lexerbowling.com/bowlingdemeyrin/ligueinternationale2024-2025-27/pl07A.htm" xr:uid="{F3601AD6-4A15-4E70-B683-A6F5483854C8}"/>
    <hyperlink ref="H9" r:id="rId66" display="https://bowling.lexerbowling.com/bowlingdemeyrin/ligueinternationale2024-2025-27/pl070.htm" xr:uid="{B2CB127E-10EE-4784-9625-D6333C460532}"/>
    <hyperlink ref="H18" r:id="rId67" display="https://bowling.lexerbowling.com/bowlingdemeyrin/ligueinternationale2024-2025-27/pl024.htm" xr:uid="{8B9C0C87-3B00-48D6-A6C2-D10B323794E1}"/>
    <hyperlink ref="H7" r:id="rId68" display="https://bowling.lexerbowling.com/bowlingdemeyrin/ligueinternationale2024-2025-27/pl011.htm" xr:uid="{45FC6C75-C566-48EE-B392-64ADE4C7DE4F}"/>
    <hyperlink ref="H33" r:id="rId69" display="https://bowling.lexerbowling.com/bowlingdemeyrin/ligueinternationale2024-2025-27/pl048.htm" xr:uid="{A366B2A7-BB15-432A-B877-6AADFC9A046A}"/>
    <hyperlink ref="H44" r:id="rId70" display="https://bowling.lexerbowling.com/bowlingdemeyrin/ligueinternationale2024-2025-27/pl054.htm" xr:uid="{2D115316-6B9F-4EF0-8631-1D6879A22B54}"/>
    <hyperlink ref="H50" r:id="rId71" display="https://bowling.lexerbowling.com/bowlingdemeyrin/ligueinternationale2024-2025-27/pl09A.htm" xr:uid="{D08B32B8-9182-4F9D-9ABF-C680E10A7CCE}"/>
    <hyperlink ref="H35" r:id="rId72" display="https://bowling.lexerbowling.com/bowlingdemeyrin/ligueinternationale2024-2025-27/pl09C.htm" xr:uid="{1073805A-A6DD-4820-94B2-DDA02D00B057}"/>
    <hyperlink ref="H16" r:id="rId73" display="https://bowling.lexerbowling.com/bowlingdemeyrin/ligueinternationale2024-2025-27/pl021.htm" xr:uid="{10D29EDB-83EF-4C1E-AC07-5D8E2943A6FB}"/>
    <hyperlink ref="H41" r:id="rId74" display="https://bowling.lexerbowling.com/bowlingdemeyrin/ligueinternationale2024-2025-27/pl009.htm" xr:uid="{841F2048-0C36-4DC1-80B7-8ECC7A61C833}"/>
    <hyperlink ref="H42" r:id="rId75" display="https://bowling.lexerbowling.com/bowlingdemeyrin/ligueinternationale2024-2025-27/pl04F.htm" xr:uid="{B7FDA625-7EFB-4762-A669-5F77473AFA5B}"/>
    <hyperlink ref="H25" r:id="rId76" display="https://bowling.lexerbowling.com/bowlingdemeyrin/ligueinternationale2024-2025-27/pl030.htm" xr:uid="{E6566A1C-2A80-4DAF-93A4-DDB7935285B6}"/>
    <hyperlink ref="H15" r:id="rId77" display="https://bowling.lexerbowling.com/bowlingdemeyrin/ligueinternationale2024-2025-27/pl074.htm" xr:uid="{6C8AAAC2-3327-4D89-A509-7D0E0A958608}"/>
    <hyperlink ref="H34" r:id="rId78" display="https://bowling.lexerbowling.com/bowlingdemeyrin/ligueinternationale2024-2025-27/pl049.htm" xr:uid="{F8001BA1-BD53-44C3-8140-E44CD53DB78E}"/>
    <hyperlink ref="H47" r:id="rId79" display="https://bowling.lexerbowling.com/bowlingdemeyrin/ligueinternationale2024-2025-27/pl05D.htm" xr:uid="{B606EFF6-3996-425F-AE63-8F2AB64A39B3}"/>
    <hyperlink ref="H51" r:id="rId80" display="https://bowling.lexerbowling.com/bowlingdemeyrin/ligueinternationale2024-2025-27/pl061.htm" xr:uid="{8E9BC758-D08E-4E02-8219-FE9BA8F0AD5F}"/>
    <hyperlink ref="H13" r:id="rId81" display="https://bowling.lexerbowling.com/bowlingdemeyrin/ligueinternationale2024-2025-27/pl01A.htm" xr:uid="{FE8C4090-4EBF-46D5-8241-14EB5D2A749B}"/>
    <hyperlink ref="H23" r:id="rId82" display="https://bowling.lexerbowling.com/bowlingdemeyrin/ligueinternationale2024-2025-27/pl06E.htm" xr:uid="{1328EC0C-4348-42DF-8BBA-0A8AC14C71DC}"/>
    <hyperlink ref="H37" r:id="rId83" display="https://bowling.lexerbowling.com/bowlingdemeyrin/ligueinternationale2024-2025-27/pl095.htm" xr:uid="{AB1C6816-D2D9-47EE-B991-7826F853950C}"/>
    <hyperlink ref="H24" r:id="rId84" display="https://bowling.lexerbowling.com/bowlingdemeyrin/ligueinternationale2024-2025-27/pl02E.htm" xr:uid="{B9387A25-B59C-4EBE-AC2F-27A974742B37}"/>
    <hyperlink ref="H46" r:id="rId85" display="https://bowling.lexerbowling.com/bowlingdemeyrin/ligueinternationale2024-2025-27/pl08D.htm" xr:uid="{B8F6657D-53EA-46CD-A261-9F0E9997462D}"/>
    <hyperlink ref="H38" r:id="rId86" display="https://bowling.lexerbowling.com/bowlingdemeyrin/ligueinternationale2024-2025-27/pl099.htm" xr:uid="{877BB066-412A-4D4C-880A-2FC7A5E62D69}"/>
    <hyperlink ref="H29" r:id="rId87" display="https://bowling.lexerbowling.com/bowlingdemeyrin/ligueinternationale2024-2025-27/pl03E.htm" xr:uid="{2F2C3D80-CC83-4459-B468-DC16B16904F9}"/>
    <hyperlink ref="H36" r:id="rId88" display="https://bowling.lexerbowling.com/bowlingdemeyrin/ligueinternationale2024-2025-27/pl097.htm" xr:uid="{BB112C30-8123-4D88-9CAF-5592C4EE6938}"/>
    <hyperlink ref="H17" r:id="rId89" display="https://bowling.lexerbowling.com/bowlingdemeyrin/ligueinternationale2024-2025-27/pl022.htm" xr:uid="{84CF7666-175F-46F7-83FA-55201F61403D}"/>
    <hyperlink ref="H49" r:id="rId90" display="https://bowling.lexerbowling.com/bowlingdemeyrin/ligueinternationale2024-2025-27/pl072.htm" xr:uid="{996AB806-6CEE-4943-8F11-BA10C2835247}"/>
    <hyperlink ref="H31" r:id="rId91" display="https://bowling.lexerbowling.com/bowlingdemeyrin/ligueinternationale2024-2025-27/pl098.htm" xr:uid="{ACC264F0-9CA2-4164-B0BE-FD250AA924A2}"/>
    <hyperlink ref="H40" r:id="rId92" display="https://bowling.lexerbowling.com/bowlingdemeyrin/ligueinternationale2024-2025-27/pl08F.htm" xr:uid="{0E02F53E-E47C-49F5-B4B0-E852FDDED693}"/>
    <hyperlink ref="H4" r:id="rId93" display="https://bowling.lexerbowling.com/bowlingdemeyrin/ligueinternationale2024-2025-27/pl00B.htm" xr:uid="{20D0A1B0-A4E1-4E17-9DE2-E547C1AA6FD1}"/>
    <hyperlink ref="H53" r:id="rId94" display="https://bowling.lexerbowling.com/bowlingdemeyrin/ligueinternationale2024-2025-27/pl063.htm" xr:uid="{5D34BEE6-6A32-4459-846D-E60397EFA493}"/>
    <hyperlink ref="H43" r:id="rId95" display="https://bowling.lexerbowling.com/bowlingdemeyrin/ligueinternationale2024-2025-27/pl096.htm" xr:uid="{9798E6E5-A9CA-4457-B66B-26F181D66BC1}"/>
    <hyperlink ref="H30" r:id="rId96" display="https://bowling.lexerbowling.com/bowlingdemeyrin/ligueinternationale2024-2025-27/pl03F.htm" xr:uid="{E4545710-0389-4C0F-87B9-58604C1E2EC4}"/>
    <hyperlink ref="B31" r:id="rId97" display="https://bowling.lexerbowling.com/bowlingdemeyrin/ligueinternationale2024-2025-27/pl098.htm" xr:uid="{37FF516F-BB90-4862-B8E4-FAA97EA08A4D}"/>
    <hyperlink ref="B49" r:id="rId98" display="https://bowling.lexerbowling.com/bowlingdemeyrin/ligueinternationale2024-2025-27/pl072.htm" xr:uid="{844393E0-CB52-4CAC-98CE-DCF808EB4DE5}"/>
    <hyperlink ref="H10" r:id="rId99" display="https://bowling.lexerbowling.com/bowlingdemeyrin/ligueinternationale2024-2025-27/pl090.htm" xr:uid="{4F9553CF-C6D9-427E-B593-8C0B54350432}"/>
    <hyperlink ref="B10" r:id="rId100" display="https://bowling.lexerbowling.com/bowlingdemeyrin/ligueinternationale2024-2025-27/pl090.htm" xr:uid="{F2DB675B-7023-4B22-B6C1-8DAC1E3B9456}"/>
    <hyperlink ref="H26" r:id="rId101" display="https://bowling.lexerbowling.com/bowlingdemeyrin/ligueinternationale2024-2025-27/pl031.htm" xr:uid="{D56D3445-B302-4669-9234-1ED709D87D8C}"/>
    <hyperlink ref="B26" r:id="rId102" display="https://bowling.lexerbowling.com/bowlingdemeyrin/ligueinternationale2024-2025-27/pl031.htm" xr:uid="{17FFD32C-616F-458B-9251-FA8AED703A96}"/>
    <hyperlink ref="AO46" r:id="rId103" display="https://bowling.lexerbowling.com/bowlingdemeyrin/ligueinternationale2024-2025-27/pl09B.htm" xr:uid="{BF118D9F-C2B4-442E-9FB4-8293F38CF598}"/>
    <hyperlink ref="AO25" r:id="rId104" display="https://bowling.lexerbowling.com/bowlingdemeyrin/ligueinternationale2024-2025-27/pl09D.htm" xr:uid="{D611B4A3-458F-4CF4-A094-A4C12AC1B8CF}"/>
    <hyperlink ref="AO26" r:id="rId105" display="https://bowling.lexerbowling.com/bowlingdemeyrin/ligueinternationale2024-2025-27/pl03A.htm" xr:uid="{273A75FD-FF7C-4C66-B7E7-EED2AEB979DE}"/>
    <hyperlink ref="AO30" r:id="rId106" display="https://bowling.lexerbowling.com/bowlingdemeyrin/ligueinternationale2024-2025-27/pl047.htm" xr:uid="{6603F618-E4B8-401D-AB8B-4DCC797EC345}"/>
    <hyperlink ref="AO8" r:id="rId107" display="https://bowling.lexerbowling.com/bowlingdemeyrin/ligueinternationale2024-2025-27/pl012.htm" xr:uid="{547AA582-D066-4661-AD8D-9F62767C1805}"/>
    <hyperlink ref="AO43" r:id="rId108" display="https://bowling.lexerbowling.com/bowlingdemeyrin/ligueinternationale2024-2025-27/pl071.htm" xr:uid="{5A7A82A7-DF22-40F3-920D-D265C8590EF9}"/>
    <hyperlink ref="AO10" r:id="rId109" display="https://bowling.lexerbowling.com/bowlingdemeyrin/ligueinternationale2024-2025-27/pl07C.htm" xr:uid="{5E73B84A-9D63-434D-8B7A-8A153A289464}"/>
    <hyperlink ref="AO18" r:id="rId110" display="https://bowling.lexerbowling.com/bowlingdemeyrin/ligueinternationale2024-2025-27/pl06F.htm" xr:uid="{5FC2BAF0-FE73-4436-A5A4-AB140BEC2E39}"/>
    <hyperlink ref="AO21" r:id="rId111" display="https://bowling.lexerbowling.com/bowlingdemeyrin/ligueinternationale2024-2025-27/pl02C.htm" xr:uid="{7909B127-183A-455E-A172-7A5D86E682E8}"/>
    <hyperlink ref="AO20" r:id="rId112" display="https://bowling.lexerbowling.com/bowlingdemeyrin/ligueinternationale2024-2025-27/pl077.htm" xr:uid="{2E9717BF-CB95-4420-86D6-4BD853717780}"/>
    <hyperlink ref="AO13" r:id="rId113" display="https://bowling.lexerbowling.com/bowlingdemeyrin/ligueinternationale2024-2025-27/pl01E.htm" xr:uid="{5CB10DD7-DFCB-46C7-A3CB-881E20775286}"/>
    <hyperlink ref="AO52" r:id="rId114" display="https://bowling.lexerbowling.com/bowlingdemeyrin/ligueinternationale2024-2025-27/pl069.htm" xr:uid="{CB4990C9-8940-4EF2-829A-5335F89B891B}"/>
    <hyperlink ref="AO19" r:id="rId115" display="https://bowling.lexerbowling.com/bowlingdemeyrin/ligueinternationale2024-2025-27/pl028.htm" xr:uid="{70500819-7DA8-472B-883F-06AD5DD18DDF}"/>
    <hyperlink ref="AO11" r:id="rId116" display="https://bowling.lexerbowling.com/bowlingdemeyrin/ligueinternationale2024-2025-27/pl018.htm" xr:uid="{317B9D8A-7786-4EBE-B2E1-46773C7B442F}"/>
    <hyperlink ref="AO5" r:id="rId117" display="https://bowling.lexerbowling.com/bowlingdemeyrin/ligueinternationale2024-2025-27/pl00C.htm" xr:uid="{73C731B6-937C-40C8-A3B1-7DD9D6A8FD8F}"/>
    <hyperlink ref="AO37" r:id="rId118" display="https://bowling.lexerbowling.com/bowlingdemeyrin/ligueinternationale2024-2025-27/pl007.htm" xr:uid="{03B96C4F-A1BC-41C7-B9D9-A0EC02E0D7F0}"/>
    <hyperlink ref="AO50" r:id="rId119" display="https://bowling.lexerbowling.com/bowlingdemeyrin/ligueinternationale2024-2025-27/pl062.htm" xr:uid="{EBB10FB1-D62E-442B-A6FB-8E4F6A8CBBC4}"/>
    <hyperlink ref="AO6" r:id="rId120" display="https://bowling.lexerbowling.com/bowlingdemeyrin/ligueinternationale2024-2025-27/pl07A.htm" xr:uid="{6FC99DDA-C51E-448F-B922-3C9E5C1F2130}"/>
    <hyperlink ref="AO9" r:id="rId121" display="https://bowling.lexerbowling.com/bowlingdemeyrin/ligueinternationale2024-2025-27/pl070.htm" xr:uid="{DD1BF5D8-077C-4667-9097-C0E03581A53D}"/>
    <hyperlink ref="AO17" r:id="rId122" display="https://bowling.lexerbowling.com/bowlingdemeyrin/ligueinternationale2024-2025-27/pl024.htm" xr:uid="{5038B51C-2127-43F5-A061-A0F2088FC753}"/>
    <hyperlink ref="AO7" r:id="rId123" display="https://bowling.lexerbowling.com/bowlingdemeyrin/ligueinternationale2024-2025-27/pl011.htm" xr:uid="{FB309BAD-3850-40E3-92B8-13169594066F}"/>
    <hyperlink ref="AO31" r:id="rId124" display="https://bowling.lexerbowling.com/bowlingdemeyrin/ligueinternationale2024-2025-27/pl048.htm" xr:uid="{1E47CA8D-F70C-4C5C-8CFE-6B7A3D2003C6}"/>
    <hyperlink ref="AO42" r:id="rId125" display="https://bowling.lexerbowling.com/bowlingdemeyrin/ligueinternationale2024-2025-27/pl054.htm" xr:uid="{6C94481D-F0D7-4CD7-8D8C-19E7D7C5C778}"/>
    <hyperlink ref="AO48" r:id="rId126" display="https://bowling.lexerbowling.com/bowlingdemeyrin/ligueinternationale2024-2025-27/pl09A.htm" xr:uid="{CFBDCA05-7BEB-4FE3-8170-12ECEB937499}"/>
    <hyperlink ref="AO33" r:id="rId127" display="https://bowling.lexerbowling.com/bowlingdemeyrin/ligueinternationale2024-2025-27/pl09C.htm" xr:uid="{0F185862-00F5-45C7-B8A9-3BDB56D6F6E5}"/>
    <hyperlink ref="AO15" r:id="rId128" display="https://bowling.lexerbowling.com/bowlingdemeyrin/ligueinternationale2024-2025-27/pl021.htm" xr:uid="{2F420C4F-7A71-410E-A11D-DD10254AC976}"/>
    <hyperlink ref="AO39" r:id="rId129" display="https://bowling.lexerbowling.com/bowlingdemeyrin/ligueinternationale2024-2025-27/pl009.htm" xr:uid="{7568966C-F4F8-4075-8F04-DFA933D603BF}"/>
    <hyperlink ref="AO40" r:id="rId130" display="https://bowling.lexerbowling.com/bowlingdemeyrin/ligueinternationale2024-2025-27/pl04F.htm" xr:uid="{6E775CFE-7321-4C46-976B-AED3C4C3E5DD}"/>
    <hyperlink ref="AO24" r:id="rId131" display="https://bowling.lexerbowling.com/bowlingdemeyrin/ligueinternationale2024-2025-27/pl030.htm" xr:uid="{D8667110-7CE1-40F9-9E74-1C768E84984B}"/>
    <hyperlink ref="AO14" r:id="rId132" display="https://bowling.lexerbowling.com/bowlingdemeyrin/ligueinternationale2024-2025-27/pl074.htm" xr:uid="{B8B7E94C-2BB7-4C77-9B71-225804624040}"/>
    <hyperlink ref="AO32" r:id="rId133" display="https://bowling.lexerbowling.com/bowlingdemeyrin/ligueinternationale2024-2025-27/pl049.htm" xr:uid="{F3CE718C-214C-4FCA-A381-3FFDC65FC2B8}"/>
    <hyperlink ref="AO45" r:id="rId134" display="https://bowling.lexerbowling.com/bowlingdemeyrin/ligueinternationale2024-2025-27/pl05D.htm" xr:uid="{F66926EF-261E-4E40-A5A5-5057D8A18F70}"/>
    <hyperlink ref="AO49" r:id="rId135" display="https://bowling.lexerbowling.com/bowlingdemeyrin/ligueinternationale2024-2025-27/pl061.htm" xr:uid="{0DF6AA37-9506-481B-912F-D893D34F7FF1}"/>
    <hyperlink ref="AO12" r:id="rId136" display="https://bowling.lexerbowling.com/bowlingdemeyrin/ligueinternationale2024-2025-27/pl01A.htm" xr:uid="{72CB9D9C-8F82-47EC-8951-8717B736526C}"/>
    <hyperlink ref="AO22" r:id="rId137" display="https://bowling.lexerbowling.com/bowlingdemeyrin/ligueinternationale2024-2025-27/pl06E.htm" xr:uid="{E6FEF479-9722-42C3-9FDA-D9AF65137DC4}"/>
    <hyperlink ref="AO35" r:id="rId138" display="https://bowling.lexerbowling.com/bowlingdemeyrin/ligueinternationale2024-2025-27/pl095.htm" xr:uid="{19C81794-F642-4240-AB27-B3C544D4C026}"/>
    <hyperlink ref="AO23" r:id="rId139" display="https://bowling.lexerbowling.com/bowlingdemeyrin/ligueinternationale2024-2025-27/pl02E.htm" xr:uid="{7361BD56-D384-4541-940E-74E271D29A68}"/>
    <hyperlink ref="AO44" r:id="rId140" display="https://bowling.lexerbowling.com/bowlingdemeyrin/ligueinternationale2024-2025-27/pl08D.htm" xr:uid="{424614AD-F476-4719-8139-DC17E727C4DC}"/>
    <hyperlink ref="AO36" r:id="rId141" display="https://bowling.lexerbowling.com/bowlingdemeyrin/ligueinternationale2024-2025-27/pl099.htm" xr:uid="{C1C5A38C-8AFB-44E2-A097-E4016CF313D7}"/>
    <hyperlink ref="AO27" r:id="rId142" display="https://bowling.lexerbowling.com/bowlingdemeyrin/ligueinternationale2024-2025-27/pl03E.htm" xr:uid="{54FD3ECE-3B37-43EF-B2B0-92E93299B0E4}"/>
    <hyperlink ref="AO34" r:id="rId143" display="https://bowling.lexerbowling.com/bowlingdemeyrin/ligueinternationale2024-2025-27/pl097.htm" xr:uid="{AD8FDF91-0A05-48AA-9FA0-776B8809B885}"/>
    <hyperlink ref="AO16" r:id="rId144" display="https://bowling.lexerbowling.com/bowlingdemeyrin/ligueinternationale2024-2025-27/pl022.htm" xr:uid="{4A1FC935-B8BA-4C82-8829-6CD4E2924766}"/>
    <hyperlink ref="AO47" r:id="rId145" display="https://bowling.lexerbowling.com/bowlingdemeyrin/ligueinternationale2024-2025-27/pl072.htm" xr:uid="{3DFFC86D-434F-4A31-AE2B-FA78D3BC6494}"/>
    <hyperlink ref="AO29" r:id="rId146" display="https://bowling.lexerbowling.com/bowlingdemeyrin/ligueinternationale2024-2025-27/pl098.htm" xr:uid="{BB28F1B9-1541-4CF3-AFC1-B248D857F46B}"/>
    <hyperlink ref="AO38" r:id="rId147" display="https://bowling.lexerbowling.com/bowlingdemeyrin/ligueinternationale2024-2025-27/pl08F.htm" xr:uid="{95E30600-0894-4551-A0C2-A15B256F51DE}"/>
    <hyperlink ref="AO4" r:id="rId148" display="https://bowling.lexerbowling.com/bowlingdemeyrin/ligueinternationale2024-2025-27/pl00B.htm" xr:uid="{4AC2A173-D4EA-41CE-BA42-907D746EFEF1}"/>
    <hyperlink ref="AO51" r:id="rId149" display="https://bowling.lexerbowling.com/bowlingdemeyrin/ligueinternationale2024-2025-27/pl063.htm" xr:uid="{857472E6-F568-4771-8825-A42CECBF8FB7}"/>
    <hyperlink ref="AO41" r:id="rId150" display="https://bowling.lexerbowling.com/bowlingdemeyrin/ligueinternationale2024-2025-27/pl096.htm" xr:uid="{C0B1BE6E-614B-465F-822C-E5C679D1C3DA}"/>
    <hyperlink ref="AO28" r:id="rId151" display="https://bowling.lexerbowling.com/bowlingdemeyrin/ligueinternationale2024-2025-27/pl03F.htm" xr:uid="{92EAD043-D503-456D-A3B0-9410619910C4}"/>
    <hyperlink ref="N48" r:id="rId152" display="https://bowling.lexerbowling.com/bowlingdemeyrin/ligueinternationale2024-2025-27/pl09B.htm" xr:uid="{77FFD89D-D25E-4AF6-83FB-DA97D428294C}"/>
    <hyperlink ref="N27" r:id="rId153" display="https://bowling.lexerbowling.com/bowlingdemeyrin/ligueinternationale2024-2025-27/pl09D.htm" xr:uid="{21049B55-0D08-4678-BC21-9518FB2FD685}"/>
    <hyperlink ref="N28" r:id="rId154" display="https://bowling.lexerbowling.com/bowlingdemeyrin/ligueinternationale2024-2025-27/pl03A.htm" xr:uid="{873F2AF1-29DD-46FE-87B0-71CD233397A9}"/>
    <hyperlink ref="N32" r:id="rId155" display="https://bowling.lexerbowling.com/bowlingdemeyrin/ligueinternationale2024-2025-27/pl047.htm" xr:uid="{739837EA-5E4E-4CB3-A35F-5A0DC4A11D24}"/>
    <hyperlink ref="N8" r:id="rId156" display="https://bowling.lexerbowling.com/bowlingdemeyrin/ligueinternationale2024-2025-27/pl012.htm" xr:uid="{EF01B8C4-5AAB-483C-A7B5-89D0FD0B8900}"/>
    <hyperlink ref="N45" r:id="rId157" display="https://bowling.lexerbowling.com/bowlingdemeyrin/ligueinternationale2024-2025-27/pl071.htm" xr:uid="{F3B65BD3-326E-4665-948D-3735070BBA88}"/>
    <hyperlink ref="N11" r:id="rId158" display="https://bowling.lexerbowling.com/bowlingdemeyrin/ligueinternationale2024-2025-27/pl07C.htm" xr:uid="{0AC25246-08F4-4B56-8726-8846759807DF}"/>
    <hyperlink ref="N19" r:id="rId159" display="https://bowling.lexerbowling.com/bowlingdemeyrin/ligueinternationale2024-2025-27/pl06F.htm" xr:uid="{CCB0B24A-B1E8-43F9-B415-CF85AED9E10C}"/>
    <hyperlink ref="N22" r:id="rId160" display="https://bowling.lexerbowling.com/bowlingdemeyrin/ligueinternationale2024-2025-27/pl02C.htm" xr:uid="{1EBC48F4-0AAA-4C1A-AA3E-9211DA567E3F}"/>
    <hyperlink ref="N21" r:id="rId161" display="https://bowling.lexerbowling.com/bowlingdemeyrin/ligueinternationale2024-2025-27/pl077.htm" xr:uid="{A5DD49C0-99F0-4047-9600-088D6411F70F}"/>
    <hyperlink ref="N14" r:id="rId162" display="https://bowling.lexerbowling.com/bowlingdemeyrin/ligueinternationale2024-2025-27/pl01E.htm" xr:uid="{9CCDDCCE-C771-4569-A379-0032D8196392}"/>
    <hyperlink ref="N54" r:id="rId163" display="https://bowling.lexerbowling.com/bowlingdemeyrin/ligueinternationale2024-2025-27/pl069.htm" xr:uid="{6F6EF602-CAC3-42F8-848B-4819F421746F}"/>
    <hyperlink ref="N20" r:id="rId164" display="https://bowling.lexerbowling.com/bowlingdemeyrin/ligueinternationale2024-2025-27/pl028.htm" xr:uid="{2AEDF9FC-E047-4D13-B11D-C989814FF691}"/>
    <hyperlink ref="N12" r:id="rId165" display="https://bowling.lexerbowling.com/bowlingdemeyrin/ligueinternationale2024-2025-27/pl018.htm" xr:uid="{E97073AA-3E5D-498C-B2B6-70F8CA78A2F1}"/>
    <hyperlink ref="N5" r:id="rId166" display="https://bowling.lexerbowling.com/bowlingdemeyrin/ligueinternationale2024-2025-27/pl00C.htm" xr:uid="{D1380B77-A4B9-4AA6-A7E8-51D82F158575}"/>
    <hyperlink ref="N39" r:id="rId167" display="https://bowling.lexerbowling.com/bowlingdemeyrin/ligueinternationale2024-2025-27/pl007.htm" xr:uid="{4CFC40ED-C92D-446F-A1E5-CFC5526F9971}"/>
    <hyperlink ref="N52" r:id="rId168" display="https://bowling.lexerbowling.com/bowlingdemeyrin/ligueinternationale2024-2025-27/pl062.htm" xr:uid="{413DB012-7DA1-41CA-9DA5-441B83B40B75}"/>
    <hyperlink ref="N6" r:id="rId169" display="https://bowling.lexerbowling.com/bowlingdemeyrin/ligueinternationale2024-2025-27/pl07A.htm" xr:uid="{E2CA6944-583F-46E5-A616-5E2FA52FED73}"/>
    <hyperlink ref="N9" r:id="rId170" display="https://bowling.lexerbowling.com/bowlingdemeyrin/ligueinternationale2024-2025-27/pl070.htm" xr:uid="{5B45A3E7-8A42-4E48-BE4B-E35C0093D66E}"/>
    <hyperlink ref="N18" r:id="rId171" display="https://bowling.lexerbowling.com/bowlingdemeyrin/ligueinternationale2024-2025-27/pl024.htm" xr:uid="{FB4A27BC-DCA7-4A6E-9C9A-F38EA5649404}"/>
    <hyperlink ref="N7" r:id="rId172" display="https://bowling.lexerbowling.com/bowlingdemeyrin/ligueinternationale2024-2025-27/pl011.htm" xr:uid="{AA095C47-A1AB-4E4E-8CFD-7C70110B6710}"/>
    <hyperlink ref="N33" r:id="rId173" display="https://bowling.lexerbowling.com/bowlingdemeyrin/ligueinternationale2024-2025-27/pl048.htm" xr:uid="{33B523BC-819A-4EA9-BDC0-3C5B3F330534}"/>
    <hyperlink ref="N44" r:id="rId174" display="https://bowling.lexerbowling.com/bowlingdemeyrin/ligueinternationale2024-2025-27/pl054.htm" xr:uid="{E191B2EE-E9FF-4A79-9372-5D328F746C98}"/>
    <hyperlink ref="N50" r:id="rId175" display="https://bowling.lexerbowling.com/bowlingdemeyrin/ligueinternationale2024-2025-27/pl09A.htm" xr:uid="{58CF3D23-6965-4549-A00C-6FF0548CAAA0}"/>
    <hyperlink ref="N35" r:id="rId176" display="https://bowling.lexerbowling.com/bowlingdemeyrin/ligueinternationale2024-2025-27/pl09C.htm" xr:uid="{E08DD331-EE31-4872-A94E-C36AD34AD5FA}"/>
    <hyperlink ref="N16" r:id="rId177" display="https://bowling.lexerbowling.com/bowlingdemeyrin/ligueinternationale2024-2025-27/pl021.htm" xr:uid="{19B1B437-75A5-455C-974C-915AFA51161D}"/>
    <hyperlink ref="N41" r:id="rId178" display="https://bowling.lexerbowling.com/bowlingdemeyrin/ligueinternationale2024-2025-27/pl009.htm" xr:uid="{74386446-C41F-4077-964E-0C9104990FF1}"/>
    <hyperlink ref="N42" r:id="rId179" display="https://bowling.lexerbowling.com/bowlingdemeyrin/ligueinternationale2024-2025-27/pl04F.htm" xr:uid="{C5EEDD75-1B07-4EE3-B78B-F880B3A1E990}"/>
    <hyperlink ref="N25" r:id="rId180" display="https://bowling.lexerbowling.com/bowlingdemeyrin/ligueinternationale2024-2025-27/pl030.htm" xr:uid="{750E19CF-CB8E-4D05-8E07-FF160B29909A}"/>
    <hyperlink ref="N15" r:id="rId181" display="https://bowling.lexerbowling.com/bowlingdemeyrin/ligueinternationale2024-2025-27/pl074.htm" xr:uid="{6FDC625D-4F78-4C57-B941-15BBB4B5B00E}"/>
    <hyperlink ref="N34" r:id="rId182" display="https://bowling.lexerbowling.com/bowlingdemeyrin/ligueinternationale2024-2025-27/pl049.htm" xr:uid="{40493337-EE84-4970-9771-3A51FA3B30DE}"/>
    <hyperlink ref="N47" r:id="rId183" display="https://bowling.lexerbowling.com/bowlingdemeyrin/ligueinternationale2024-2025-27/pl05D.htm" xr:uid="{3C60E7DD-11F7-4744-8033-F624B97FB3CD}"/>
    <hyperlink ref="N51" r:id="rId184" display="https://bowling.lexerbowling.com/bowlingdemeyrin/ligueinternationale2024-2025-27/pl061.htm" xr:uid="{3DEBDC36-3A20-4AEE-8693-851608414435}"/>
    <hyperlink ref="N13" r:id="rId185" display="https://bowling.lexerbowling.com/bowlingdemeyrin/ligueinternationale2024-2025-27/pl01A.htm" xr:uid="{7A2F03E2-A713-40E9-AC15-AC0082155B41}"/>
    <hyperlink ref="N23" r:id="rId186" display="https://bowling.lexerbowling.com/bowlingdemeyrin/ligueinternationale2024-2025-27/pl06E.htm" xr:uid="{CDD2F00E-C651-430E-BC02-D8F62E3A405A}"/>
    <hyperlink ref="N37" r:id="rId187" display="https://bowling.lexerbowling.com/bowlingdemeyrin/ligueinternationale2024-2025-27/pl095.htm" xr:uid="{4978B08F-860E-493E-A10C-D41B03997992}"/>
    <hyperlink ref="N24" r:id="rId188" display="https://bowling.lexerbowling.com/bowlingdemeyrin/ligueinternationale2024-2025-27/pl02E.htm" xr:uid="{70920941-2FD5-43FF-8118-F7F781E78730}"/>
    <hyperlink ref="N46" r:id="rId189" display="https://bowling.lexerbowling.com/bowlingdemeyrin/ligueinternationale2024-2025-27/pl08D.htm" xr:uid="{60DB7612-2E54-4393-B86C-8F21433451BE}"/>
    <hyperlink ref="N38" r:id="rId190" display="https://bowling.lexerbowling.com/bowlingdemeyrin/ligueinternationale2024-2025-27/pl099.htm" xr:uid="{53861475-47BD-4C9B-AFF1-78B6494CFA93}"/>
    <hyperlink ref="N29" r:id="rId191" display="https://bowling.lexerbowling.com/bowlingdemeyrin/ligueinternationale2024-2025-27/pl03E.htm" xr:uid="{258C1524-E8CA-4E2A-80E6-61F382D4A5E0}"/>
    <hyperlink ref="N36" r:id="rId192" display="https://bowling.lexerbowling.com/bowlingdemeyrin/ligueinternationale2024-2025-27/pl097.htm" xr:uid="{CA4BB7D8-1F7D-4864-8C9D-946DB8D64D5C}"/>
    <hyperlink ref="N17" r:id="rId193" display="https://bowling.lexerbowling.com/bowlingdemeyrin/ligueinternationale2024-2025-27/pl022.htm" xr:uid="{22592250-4F42-4D9E-AA3E-C6404CFC0805}"/>
    <hyperlink ref="N49" r:id="rId194" display="https://bowling.lexerbowling.com/bowlingdemeyrin/ligueinternationale2024-2025-27/pl072.htm" xr:uid="{CE7D89DA-5B9E-41E7-9E6F-E9E92A236470}"/>
    <hyperlink ref="N31" r:id="rId195" display="https://bowling.lexerbowling.com/bowlingdemeyrin/ligueinternationale2024-2025-27/pl098.htm" xr:uid="{9772DB3B-FA8D-404B-B6A6-AC5F20CF1B31}"/>
    <hyperlink ref="N40" r:id="rId196" display="https://bowling.lexerbowling.com/bowlingdemeyrin/ligueinternationale2024-2025-27/pl08F.htm" xr:uid="{DC2B0B42-7EDE-4423-AE67-E837BD1D88C4}"/>
    <hyperlink ref="N4" r:id="rId197" display="https://bowling.lexerbowling.com/bowlingdemeyrin/ligueinternationale2024-2025-27/pl00B.htm" xr:uid="{F85A118D-7175-4FFF-88A5-ECEF1711C793}"/>
    <hyperlink ref="N53" r:id="rId198" display="https://bowling.lexerbowling.com/bowlingdemeyrin/ligueinternationale2024-2025-27/pl063.htm" xr:uid="{74BCC190-1CCA-4040-B531-FD28B437EC49}"/>
    <hyperlink ref="N43" r:id="rId199" display="https://bowling.lexerbowling.com/bowlingdemeyrin/ligueinternationale2024-2025-27/pl096.htm" xr:uid="{80E2B42A-D78E-4108-AD90-A06910F0C532}"/>
    <hyperlink ref="N30" r:id="rId200" display="https://bowling.lexerbowling.com/bowlingdemeyrin/ligueinternationale2024-2025-27/pl03F.htm" xr:uid="{87CF5F51-A637-4052-8F6C-17536B20E062}"/>
    <hyperlink ref="N10" r:id="rId201" display="https://bowling.lexerbowling.com/bowlingdemeyrin/ligueinternationale2024-2025-27/pl090.htm" xr:uid="{7510292F-084E-4472-B2F2-12D345638CF7}"/>
    <hyperlink ref="N26" r:id="rId202" display="https://bowling.lexerbowling.com/bowlingdemeyrin/ligueinternationale2024-2025-27/pl031.htm" xr:uid="{E6A23B17-F237-41B6-8E38-8B6CB532E021}"/>
    <hyperlink ref="AK48" r:id="rId203" display="https://bowling.lexerbowling.com/bowlingdemeyrin/ligueinternationale2024-2025-27/pl09B.htm" xr:uid="{67F3FFE5-9924-406D-9278-711686288BE3}"/>
    <hyperlink ref="AK28" r:id="rId204" display="https://bowling.lexerbowling.com/bowlingdemeyrin/ligueinternationale2024-2025-27/pl03A.htm" xr:uid="{35A06B9A-AEBB-48BA-A07D-15B3B93FBE73}"/>
    <hyperlink ref="AK45" r:id="rId205" display="https://bowling.lexerbowling.com/bowlingdemeyrin/ligueinternationale2024-2025-27/pl071.htm" xr:uid="{1D42BBCB-3D07-4C78-8AF7-B7EAEE7A4128}"/>
    <hyperlink ref="AK19" r:id="rId206" display="https://bowling.lexerbowling.com/bowlingdemeyrin/ligueinternationale2024-2025-27/pl06F.htm" xr:uid="{7B45C418-B040-4B4C-BE0A-89477BA0EBF7}"/>
    <hyperlink ref="AK8" r:id="rId207" display="https://bowling.lexerbowling.com/bowlingdemeyrin/ligueinternationale2024-2025-27/pl012.htm" xr:uid="{E9869169-D4B8-4B24-95E9-124CD5D8D57A}"/>
    <hyperlink ref="AK21" r:id="rId208" display="https://bowling.lexerbowling.com/bowlingdemeyrin/ligueinternationale2024-2025-27/pl077.htm" xr:uid="{95FC360D-A758-4116-9AF9-8C6609B01642}"/>
    <hyperlink ref="AK32" r:id="rId209" display="https://bowling.lexerbowling.com/bowlingdemeyrin/ligueinternationale2024-2025-27/pl047.htm" xr:uid="{12519110-5955-45CB-9914-1B4C14EBD587}"/>
    <hyperlink ref="AK26" r:id="rId210" display="https://bowling.lexerbowling.com/bowlingdemeyrin/ligueinternationale2024-2025-27/pl031.htm" xr:uid="{8C78C2CF-5B58-4B4C-917E-F1017D71CE9F}"/>
    <hyperlink ref="AK14" r:id="rId211" display="https://bowling.lexerbowling.com/bowlingdemeyrin/ligueinternationale2024-2025-27/pl01E.htm" xr:uid="{76ABAEA3-8829-49EE-83F6-D765153F0F6A}"/>
    <hyperlink ref="AK27" r:id="rId212" display="https://bowling.lexerbowling.com/bowlingdemeyrin/ligueinternationale2024-2025-27/pl09D.htm" xr:uid="{0322F777-399D-424C-BF63-527D623E64EA}"/>
    <hyperlink ref="AK55" r:id="rId213" display="https://bowling.lexerbowling.com/bowlingdemeyrin/ligueinternationale2024-2025-27/pl069.htm" xr:uid="{C8AF3FD8-86D0-4910-9BE0-E0F0E2F9CFF2}"/>
    <hyperlink ref="AK11" r:id="rId214" display="https://bowling.lexerbowling.com/bowlingdemeyrin/ligueinternationale2024-2025-27/pl07C.htm" xr:uid="{00C0077D-F97D-481C-89D1-224475B117BA}"/>
    <hyperlink ref="AK12" r:id="rId215" display="https://bowling.lexerbowling.com/bowlingdemeyrin/ligueinternationale2024-2025-27/pl018.htm" xr:uid="{04398EB2-A803-4164-A673-ED008A5ADB33}"/>
    <hyperlink ref="AK6" r:id="rId216" display="https://bowling.lexerbowling.com/bowlingdemeyrin/ligueinternationale2024-2025-27/pl07A.htm" xr:uid="{7FCA16A8-9672-4F6E-8BC3-8745D3171150}"/>
    <hyperlink ref="AK5" r:id="rId217" display="https://bowling.lexerbowling.com/bowlingdemeyrin/ligueinternationale2024-2025-27/pl00C.htm" xr:uid="{2D15A193-6D68-4B1E-8E2B-7151F8BFE423}"/>
    <hyperlink ref="AK22" r:id="rId218" display="https://bowling.lexerbowling.com/bowlingdemeyrin/ligueinternationale2024-2025-27/pl02C.htm" xr:uid="{770978CE-BE16-4E15-BC49-815713E5ECD3}"/>
    <hyperlink ref="AK39" r:id="rId219" display="https://bowling.lexerbowling.com/bowlingdemeyrin/ligueinternationale2024-2025-27/pl007.htm" xr:uid="{20628E8F-B264-4A7F-AF97-5050F6BBF734}"/>
    <hyperlink ref="AK47" r:id="rId220" display="https://bowling.lexerbowling.com/bowlingdemeyrin/ligueinternationale2024-2025-27/pl05D.htm" xr:uid="{7E828491-7537-464D-A584-21940447CD60}"/>
    <hyperlink ref="AK9" r:id="rId221" display="https://bowling.lexerbowling.com/bowlingdemeyrin/ligueinternationale2024-2025-27/pl070.htm" xr:uid="{F716E587-BDFC-43DC-928A-4764C4ECAFEC}"/>
    <hyperlink ref="AK10" r:id="rId222" display="https://bowling.lexerbowling.com/bowlingdemeyrin/ligueinternationale2024-2025-27/pl090.htm" xr:uid="{9471A66D-3290-4231-BBFF-831BA66C3188}"/>
    <hyperlink ref="AK25" r:id="rId223" display="https://bowling.lexerbowling.com/bowlingdemeyrin/ligueinternationale2024-2025-27/pl030.htm" xr:uid="{4E0CE728-3931-49E5-A2EF-FADB9E6BADA7}"/>
    <hyperlink ref="AK52" r:id="rId224" display="https://bowling.lexerbowling.com/bowlingdemeyrin/ligueinternationale2024-2025-27/pl062.htm" xr:uid="{18B9B5B5-1990-4ADC-A62E-26ECDEB0B0F7}"/>
    <hyperlink ref="AK18" r:id="rId225" display="https://bowling.lexerbowling.com/bowlingdemeyrin/ligueinternationale2024-2025-27/pl024.htm" xr:uid="{8556FA6E-E081-423B-A24D-035F985FEB61}"/>
    <hyperlink ref="AK20" r:id="rId226" display="https://bowling.lexerbowling.com/bowlingdemeyrin/ligueinternationale2024-2025-27/pl028.htm" xr:uid="{533A7F2D-F5F7-42C3-AC55-66F9632C6271}"/>
    <hyperlink ref="AK7" r:id="rId227" display="https://bowling.lexerbowling.com/bowlingdemeyrin/ligueinternationale2024-2025-27/pl011.htm" xr:uid="{41D162A1-B76E-4BCB-851A-DAB339BE84BA}"/>
    <hyperlink ref="AK35" r:id="rId228" display="https://bowling.lexerbowling.com/bowlingdemeyrin/ligueinternationale2024-2025-27/pl09C.htm" xr:uid="{4D5D8908-EF25-4DA7-AB50-96BD1B4297CF}"/>
    <hyperlink ref="AK50" r:id="rId229" display="https://bowling.lexerbowling.com/bowlingdemeyrin/ligueinternationale2024-2025-27/pl09A.htm" xr:uid="{50E17795-A986-4258-AB8A-6BE083C90ED7}"/>
    <hyperlink ref="AK16" r:id="rId230" display="https://bowling.lexerbowling.com/bowlingdemeyrin/ligueinternationale2024-2025-27/pl021.htm" xr:uid="{206575ED-EB40-49E8-929E-9784BC607F72}"/>
    <hyperlink ref="AK15" r:id="rId231" display="https://bowling.lexerbowling.com/bowlingdemeyrin/ligueinternationale2024-2025-27/pl074.htm" xr:uid="{4A655781-2DFE-4D88-9264-1B6D26DC7DFC}"/>
    <hyperlink ref="AK44" r:id="rId232" display="https://bowling.lexerbowling.com/bowlingdemeyrin/ligueinternationale2024-2025-27/pl054.htm" xr:uid="{ED6C8422-65FB-4961-9F64-B71C7F46995D}"/>
    <hyperlink ref="AK51" r:id="rId233" display="https://bowling.lexerbowling.com/bowlingdemeyrin/ligueinternationale2024-2025-27/pl061.htm" xr:uid="{93B2D23B-222B-4640-B038-AB11C269A285}"/>
    <hyperlink ref="AK23" r:id="rId234" display="https://bowling.lexerbowling.com/bowlingdemeyrin/ligueinternationale2024-2025-27/pl06E.htm" xr:uid="{3D8BE396-F139-4F0F-9743-856A7479AD2C}"/>
    <hyperlink ref="AK34" r:id="rId235" display="https://bowling.lexerbowling.com/bowlingdemeyrin/ligueinternationale2024-2025-27/pl049.htm" xr:uid="{1EC82620-EF47-4934-9130-2D526BD4DCBE}"/>
    <hyperlink ref="AK36" r:id="rId236" display="https://bowling.lexerbowling.com/bowlingdemeyrin/ligueinternationale2024-2025-27/pl097.htm" xr:uid="{A395CB49-3253-43D7-84FF-31DBFEB8053B}"/>
    <hyperlink ref="AK33" r:id="rId237" display="https://bowling.lexerbowling.com/bowlingdemeyrin/ligueinternationale2024-2025-27/pl048.htm" xr:uid="{5CAC72FE-2095-4453-ADA4-0444E755B87B}"/>
    <hyperlink ref="AK37" r:id="rId238" display="https://bowling.lexerbowling.com/bowlingdemeyrin/ligueinternationale2024-2025-27/pl095.htm" xr:uid="{FB3C8609-C295-4B6D-9B10-D5BE46286834}"/>
    <hyperlink ref="AK24" r:id="rId239" display="https://bowling.lexerbowling.com/bowlingdemeyrin/ligueinternationale2024-2025-27/pl02E.htm" xr:uid="{6B766071-C2A5-46C3-AD7D-683CD2556255}"/>
    <hyperlink ref="AK29" r:id="rId240" display="https://bowling.lexerbowling.com/bowlingdemeyrin/ligueinternationale2024-2025-27/pl03E.htm" xr:uid="{7121C60F-D47D-4DA7-AE00-3822A10F2371}"/>
    <hyperlink ref="AK46" r:id="rId241" display="https://bowling.lexerbowling.com/bowlingdemeyrin/ligueinternationale2024-2025-27/pl08D.htm" xr:uid="{1ACB30A9-4705-4F9A-912A-5911518D9734}"/>
    <hyperlink ref="AK38" r:id="rId242" display="https://bowling.lexerbowling.com/bowlingdemeyrin/ligueinternationale2024-2025-27/pl099.htm" xr:uid="{C578A05F-DDAF-4849-9A5E-2C38BAF5E1BC}"/>
    <hyperlink ref="AK13" r:id="rId243" display="https://bowling.lexerbowling.com/bowlingdemeyrin/ligueinternationale2024-2025-27/pl01A.htm" xr:uid="{10417508-BFFC-4BE9-AAA3-4291C14FD1A6}"/>
    <hyperlink ref="AK42" r:id="rId244" display="https://bowling.lexerbowling.com/bowlingdemeyrin/ligueinternationale2024-2025-27/pl04F.htm" xr:uid="{80040C10-EC90-49A1-A291-1B97FCC66BA0}"/>
    <hyperlink ref="AK41" r:id="rId245" display="https://bowling.lexerbowling.com/bowlingdemeyrin/ligueinternationale2024-2025-27/pl009.htm" xr:uid="{06303BE5-E0A5-40D3-951C-627FA5D71834}"/>
    <hyperlink ref="AK17" r:id="rId246" display="https://bowling.lexerbowling.com/bowlingdemeyrin/ligueinternationale2024-2025-27/pl022.htm" xr:uid="{87123C66-879C-4575-B044-B423A0964AE7}"/>
    <hyperlink ref="AK49" r:id="rId247" display="https://bowling.lexerbowling.com/bowlingdemeyrin/ligueinternationale2024-2025-27/pl072.htm" xr:uid="{ABA709A3-2A15-4CD4-93F3-4F5D3705AE8C}"/>
    <hyperlink ref="AK54" r:id="rId248" display="https://bowling.lexerbowling.com/bowlingdemeyrin/ligueinternationale2024-2025-27/pl093.htm" xr:uid="{BF4E3C8D-2DFC-4CAF-BCC0-C2D25945E5BE}"/>
    <hyperlink ref="AK31" r:id="rId249" display="https://bowling.lexerbowling.com/bowlingdemeyrin/ligueinternationale2024-2025-27/pl098.htm" xr:uid="{206D505E-13AA-420C-90FD-EA6E14905886}"/>
    <hyperlink ref="AK40" r:id="rId250" display="https://bowling.lexerbowling.com/bowlingdemeyrin/ligueinternationale2024-2025-27/pl08F.htm" xr:uid="{A6CF1FBA-5668-4603-B8E9-93B2633FFAD3}"/>
    <hyperlink ref="AK4" r:id="rId251" display="https://bowling.lexerbowling.com/bowlingdemeyrin/ligueinternationale2024-2025-27/pl00B.htm" xr:uid="{AA0DF4DB-B18C-4652-97BD-CAC7228DCF22}"/>
    <hyperlink ref="AK53" r:id="rId252" display="https://bowling.lexerbowling.com/bowlingdemeyrin/ligueinternationale2024-2025-27/pl063.htm" xr:uid="{16DD88ED-D638-4E6D-941C-AB4019DC284E}"/>
    <hyperlink ref="AK43" r:id="rId253" display="https://bowling.lexerbowling.com/bowlingdemeyrin/ligueinternationale2024-2025-27/pl096.htm" xr:uid="{774588F4-D2EC-49AE-B9BC-0BA2E8F44B1F}"/>
    <hyperlink ref="AK30" r:id="rId254" display="https://bowling.lexerbowling.com/bowlingdemeyrin/ligueinternationale2024-2025-27/pl03F.htm" xr:uid="{ADE813CE-6D34-4172-A9F2-B68B41A3255A}"/>
  </hyperlinks>
  <pageMargins left="0.7" right="0.7" top="0.75" bottom="0.75" header="0.3" footer="0.3"/>
  <pageSetup paperSize="9" orientation="portrait" r:id="rId255"/>
  <tableParts count="7">
    <tablePart r:id="rId256"/>
    <tablePart r:id="rId257"/>
    <tablePart r:id="rId258"/>
    <tablePart r:id="rId259"/>
    <tablePart r:id="rId260"/>
    <tablePart r:id="rId261"/>
    <tablePart r:id="rId26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moyenne 23-24</vt:lpstr>
      <vt:lpstr>2023-2024</vt:lpstr>
      <vt:lpstr>30.09.2024</vt:lpstr>
      <vt:lpstr>Tours 1-2-3</vt:lpstr>
      <vt:lpstr>Tours 4-5-6-7-8-9</vt:lpstr>
      <vt:lpstr>Tours 10-18</vt:lpstr>
      <vt:lpstr>Tours 19-27</vt:lpstr>
      <vt:lpstr>2023-2024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New-Pc</dc:creator>
  <cp:lastModifiedBy>Daniel Golay</cp:lastModifiedBy>
  <dcterms:created xsi:type="dcterms:W3CDTF">2021-09-14T18:36:29Z</dcterms:created>
  <dcterms:modified xsi:type="dcterms:W3CDTF">2024-10-29T09:37:28Z</dcterms:modified>
</cp:coreProperties>
</file>