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D:\Champ GE 2025\2025\"/>
    </mc:Choice>
  </mc:AlternateContent>
  <xr:revisionPtr revIDLastSave="0" documentId="13_ncr:1_{E557CD80-A1B3-48D0-8D7A-735A55B50C8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-2018" sheetId="8" r:id="rId1"/>
    <sheet name="Résultats joueurs 25" sheetId="27" r:id="rId2"/>
    <sheet name="Catégories 25" sheetId="29" r:id="rId3"/>
    <sheet name="Total" sheetId="5" state="hidden" r:id="rId4"/>
    <sheet name="Résultats 25" sheetId="26" r:id="rId5"/>
    <sheet name="Individuels" sheetId="1" r:id="rId6"/>
    <sheet name="Doublettes" sheetId="2" r:id="rId7"/>
    <sheet name="Trio" sheetId="3" r:id="rId8"/>
    <sheet name="All Events" sheetId="7" r:id="rId9"/>
    <sheet name="Mixte" sheetId="4" r:id="rId10"/>
  </sheets>
  <calcPr calcId="191029"/>
  <pivotCaches>
    <pivotCache cacheId="81" r:id="rId11"/>
  </pivotCaches>
</workbook>
</file>

<file path=xl/calcChain.xml><?xml version="1.0" encoding="utf-8"?>
<calcChain xmlns="http://schemas.openxmlformats.org/spreadsheetml/2006/main">
  <c r="C41" i="4" l="1"/>
  <c r="C68" i="3"/>
  <c r="C91" i="2"/>
  <c r="C73" i="1"/>
  <c r="C46" i="7"/>
  <c r="P222" i="26"/>
  <c r="P223" i="26"/>
  <c r="P224" i="26"/>
  <c r="P225" i="26"/>
  <c r="P226" i="26"/>
  <c r="P227" i="26"/>
  <c r="P228" i="26"/>
  <c r="P229" i="26"/>
  <c r="P230" i="26"/>
  <c r="P231" i="26"/>
  <c r="P232" i="26"/>
  <c r="P233" i="26"/>
  <c r="P234" i="26"/>
  <c r="P235" i="26"/>
  <c r="P236" i="26"/>
  <c r="P237" i="26"/>
  <c r="P238" i="26"/>
  <c r="P239" i="26"/>
  <c r="P240" i="26"/>
  <c r="P241" i="26"/>
  <c r="P242" i="26"/>
  <c r="P243" i="26"/>
  <c r="P244" i="26"/>
  <c r="P245" i="26"/>
  <c r="P246" i="26"/>
  <c r="P247" i="26"/>
  <c r="P248" i="26"/>
  <c r="P249" i="26"/>
  <c r="P250" i="26"/>
  <c r="P251" i="26"/>
  <c r="P252" i="26"/>
  <c r="P253" i="26"/>
  <c r="L253" i="26"/>
  <c r="M253" i="26" s="1"/>
  <c r="L252" i="26"/>
  <c r="M252" i="26" s="1"/>
  <c r="L251" i="26"/>
  <c r="M251" i="26" s="1"/>
  <c r="L250" i="26"/>
  <c r="M250" i="26" s="1"/>
  <c r="L249" i="26"/>
  <c r="M249" i="26" s="1"/>
  <c r="L248" i="26"/>
  <c r="M248" i="26" s="1"/>
  <c r="L247" i="26"/>
  <c r="M247" i="26" s="1"/>
  <c r="L246" i="26"/>
  <c r="M246" i="26" s="1"/>
  <c r="L245" i="26"/>
  <c r="M245" i="26" s="1"/>
  <c r="L244" i="26"/>
  <c r="M244" i="26" s="1"/>
  <c r="L243" i="26"/>
  <c r="M243" i="26" s="1"/>
  <c r="L242" i="26"/>
  <c r="M242" i="26" s="1"/>
  <c r="L241" i="26"/>
  <c r="M241" i="26" s="1"/>
  <c r="L240" i="26"/>
  <c r="M240" i="26" s="1"/>
  <c r="L239" i="26"/>
  <c r="M239" i="26" s="1"/>
  <c r="M238" i="26"/>
  <c r="L238" i="26"/>
  <c r="L237" i="26"/>
  <c r="M237" i="26" s="1"/>
  <c r="L236" i="26"/>
  <c r="M236" i="26" s="1"/>
  <c r="L235" i="26"/>
  <c r="M235" i="26" s="1"/>
  <c r="M234" i="26"/>
  <c r="L234" i="26"/>
  <c r="L233" i="26"/>
  <c r="M233" i="26" s="1"/>
  <c r="L232" i="26"/>
  <c r="M232" i="26" s="1"/>
  <c r="L231" i="26"/>
  <c r="M231" i="26" s="1"/>
  <c r="L230" i="26"/>
  <c r="M230" i="26" s="1"/>
  <c r="L229" i="26"/>
  <c r="M229" i="26" s="1"/>
  <c r="L228" i="26"/>
  <c r="M228" i="26" s="1"/>
  <c r="L227" i="26"/>
  <c r="M227" i="26" s="1"/>
  <c r="M226" i="26"/>
  <c r="L226" i="26"/>
  <c r="L225" i="26"/>
  <c r="M225" i="26" s="1"/>
  <c r="L224" i="26"/>
  <c r="M223" i="26"/>
  <c r="L223" i="26"/>
  <c r="L222" i="26"/>
  <c r="M222" i="26" s="1"/>
  <c r="M224" i="26" l="1"/>
  <c r="P3" i="26"/>
  <c r="P4" i="26"/>
  <c r="P5" i="26"/>
  <c r="P6" i="26"/>
  <c r="P7" i="26"/>
  <c r="P8" i="26"/>
  <c r="P9" i="26"/>
  <c r="P10" i="26"/>
  <c r="P11" i="26"/>
  <c r="P12" i="26"/>
  <c r="P13" i="26"/>
  <c r="P14" i="26"/>
  <c r="P15" i="26"/>
  <c r="P16" i="26"/>
  <c r="P17" i="26"/>
  <c r="P18" i="26"/>
  <c r="P19" i="26"/>
  <c r="P20" i="26"/>
  <c r="P21" i="26"/>
  <c r="P22" i="26"/>
  <c r="P23" i="26"/>
  <c r="P24" i="26"/>
  <c r="P25" i="26"/>
  <c r="P26" i="26"/>
  <c r="P27" i="26"/>
  <c r="P28" i="26"/>
  <c r="P29" i="26"/>
  <c r="P30" i="26"/>
  <c r="P31" i="26"/>
  <c r="P32" i="26"/>
  <c r="P33" i="26"/>
  <c r="P34" i="26"/>
  <c r="P35" i="26"/>
  <c r="P36" i="26"/>
  <c r="P37" i="26"/>
  <c r="P38" i="26"/>
  <c r="P39" i="26"/>
  <c r="P40" i="26"/>
  <c r="P41" i="26"/>
  <c r="P42" i="26"/>
  <c r="P43" i="26"/>
  <c r="P44" i="26"/>
  <c r="P45" i="26"/>
  <c r="P46" i="26"/>
  <c r="P47" i="26"/>
  <c r="P48" i="26"/>
  <c r="P49" i="26"/>
  <c r="P50" i="26"/>
  <c r="P51" i="26"/>
  <c r="P52" i="26"/>
  <c r="P53" i="26"/>
  <c r="P54" i="26"/>
  <c r="P55" i="26"/>
  <c r="P56" i="26"/>
  <c r="P57" i="26"/>
  <c r="P58" i="26"/>
  <c r="P59" i="26"/>
  <c r="P60" i="26"/>
  <c r="P61" i="26"/>
  <c r="P62" i="26"/>
  <c r="P63" i="26"/>
  <c r="P64" i="26"/>
  <c r="P65" i="26"/>
  <c r="P66" i="26"/>
  <c r="P67" i="26"/>
  <c r="P68" i="26"/>
  <c r="P69" i="26"/>
  <c r="P70" i="26"/>
  <c r="P71" i="26"/>
  <c r="P72" i="26"/>
  <c r="P73" i="26"/>
  <c r="P74" i="26"/>
  <c r="P75" i="26"/>
  <c r="P76" i="26"/>
  <c r="P77" i="26"/>
  <c r="P78" i="26"/>
  <c r="P79" i="26"/>
  <c r="P80" i="26"/>
  <c r="P81" i="26"/>
  <c r="P82" i="26"/>
  <c r="P83" i="26"/>
  <c r="P84" i="26"/>
  <c r="P85" i="26"/>
  <c r="P86" i="26"/>
  <c r="P87" i="26"/>
  <c r="P88" i="26"/>
  <c r="P89" i="26"/>
  <c r="P90" i="26"/>
  <c r="P91" i="26"/>
  <c r="P92" i="26"/>
  <c r="P93" i="26"/>
  <c r="P94" i="26"/>
  <c r="P95" i="26"/>
  <c r="P96" i="26"/>
  <c r="P97" i="26"/>
  <c r="P98" i="26"/>
  <c r="P99" i="26"/>
  <c r="P100" i="26"/>
  <c r="P101" i="26"/>
  <c r="P102" i="26"/>
  <c r="P103" i="26"/>
  <c r="P104" i="26"/>
  <c r="P105" i="26"/>
  <c r="P106" i="26"/>
  <c r="P107" i="26"/>
  <c r="P108" i="26"/>
  <c r="P109" i="26"/>
  <c r="P110" i="26"/>
  <c r="P111" i="26"/>
  <c r="P112" i="26"/>
  <c r="P113" i="26"/>
  <c r="P114" i="26"/>
  <c r="P115" i="26"/>
  <c r="P116" i="26"/>
  <c r="P117" i="26"/>
  <c r="P118" i="26"/>
  <c r="P119" i="26"/>
  <c r="P120" i="26"/>
  <c r="P121" i="26"/>
  <c r="P122" i="26"/>
  <c r="P123" i="26"/>
  <c r="P124" i="26"/>
  <c r="P125" i="26"/>
  <c r="P126" i="26"/>
  <c r="P127" i="26"/>
  <c r="P128" i="26"/>
  <c r="P129" i="26"/>
  <c r="P130" i="26"/>
  <c r="P131" i="26"/>
  <c r="P132" i="26"/>
  <c r="P133" i="26"/>
  <c r="P134" i="26"/>
  <c r="P135" i="26"/>
  <c r="P136" i="26"/>
  <c r="P137" i="26"/>
  <c r="P138" i="26"/>
  <c r="P139" i="26"/>
  <c r="P140" i="26"/>
  <c r="P141" i="26"/>
  <c r="P142" i="26"/>
  <c r="P143" i="26"/>
  <c r="P144" i="26"/>
  <c r="P145" i="26"/>
  <c r="P146" i="26"/>
  <c r="P147" i="26"/>
  <c r="P148" i="26"/>
  <c r="P149" i="26"/>
  <c r="P150" i="26"/>
  <c r="P151" i="26"/>
  <c r="P152" i="26"/>
  <c r="P153" i="26"/>
  <c r="P154" i="26"/>
  <c r="P155" i="26"/>
  <c r="P156" i="26"/>
  <c r="P157" i="26"/>
  <c r="P158" i="26"/>
  <c r="P159" i="26"/>
  <c r="P160" i="26"/>
  <c r="P161" i="26"/>
  <c r="P162" i="26"/>
  <c r="P163" i="26"/>
  <c r="P164" i="26"/>
  <c r="P165" i="26"/>
  <c r="P166" i="26"/>
  <c r="P167" i="26"/>
  <c r="P168" i="26"/>
  <c r="P169" i="26"/>
  <c r="P170" i="26"/>
  <c r="P171" i="26"/>
  <c r="P172" i="26"/>
  <c r="P173" i="26"/>
  <c r="P174" i="26"/>
  <c r="P175" i="26"/>
  <c r="P176" i="26"/>
  <c r="P177" i="26"/>
  <c r="P178" i="26"/>
  <c r="P179" i="26"/>
  <c r="P180" i="26"/>
  <c r="P181" i="26"/>
  <c r="P182" i="26"/>
  <c r="P183" i="26"/>
  <c r="P184" i="26"/>
  <c r="P185" i="26"/>
  <c r="P186" i="26"/>
  <c r="P187" i="26"/>
  <c r="P188" i="26"/>
  <c r="P189" i="26"/>
  <c r="P190" i="26"/>
  <c r="P191" i="26"/>
  <c r="P192" i="26"/>
  <c r="P193" i="26"/>
  <c r="P194" i="26"/>
  <c r="P195" i="26"/>
  <c r="P196" i="26"/>
  <c r="P197" i="26"/>
  <c r="P198" i="26"/>
  <c r="P199" i="26"/>
  <c r="P200" i="26"/>
  <c r="P201" i="26"/>
  <c r="P202" i="26"/>
  <c r="P203" i="26"/>
  <c r="P204" i="26"/>
  <c r="P205" i="26"/>
  <c r="P206" i="26"/>
  <c r="P207" i="26"/>
  <c r="P208" i="26"/>
  <c r="P209" i="26"/>
  <c r="P210" i="26"/>
  <c r="P211" i="26"/>
  <c r="P212" i="26"/>
  <c r="P213" i="26"/>
  <c r="P214" i="26"/>
  <c r="P215" i="26"/>
  <c r="P216" i="26"/>
  <c r="P217" i="26"/>
  <c r="P218" i="26"/>
  <c r="P219" i="26"/>
  <c r="P220" i="26"/>
  <c r="P221" i="26"/>
  <c r="P2" i="26"/>
  <c r="L197" i="26"/>
  <c r="M197" i="26" s="1"/>
  <c r="L196" i="26"/>
  <c r="M196" i="26" s="1"/>
  <c r="L195" i="26"/>
  <c r="M195" i="26" s="1"/>
  <c r="L194" i="26"/>
  <c r="M194" i="26" s="1"/>
  <c r="L193" i="26"/>
  <c r="M193" i="26" s="1"/>
  <c r="L192" i="26"/>
  <c r="M192" i="26" s="1"/>
  <c r="L191" i="26"/>
  <c r="M191" i="26" s="1"/>
  <c r="L190" i="26"/>
  <c r="M190" i="26" s="1"/>
  <c r="L189" i="26"/>
  <c r="M189" i="26" s="1"/>
  <c r="J67" i="3"/>
  <c r="I67" i="3"/>
  <c r="J58" i="3"/>
  <c r="K58" i="3" s="1"/>
  <c r="J59" i="3"/>
  <c r="K59" i="3" s="1"/>
  <c r="J60" i="3"/>
  <c r="K60" i="3" s="1"/>
  <c r="J61" i="3"/>
  <c r="K61" i="3" s="1"/>
  <c r="J62" i="3"/>
  <c r="K62" i="3"/>
  <c r="J63" i="3"/>
  <c r="K63" i="3" s="1"/>
  <c r="J64" i="3"/>
  <c r="K64" i="3"/>
  <c r="J65" i="3"/>
  <c r="K65" i="3" s="1"/>
  <c r="J66" i="3"/>
  <c r="K66" i="3"/>
  <c r="L221" i="26"/>
  <c r="M221" i="26" s="1"/>
  <c r="L220" i="26"/>
  <c r="M220" i="26" s="1"/>
  <c r="L219" i="26"/>
  <c r="M219" i="26" s="1"/>
  <c r="L218" i="26"/>
  <c r="M218" i="26" s="1"/>
  <c r="L217" i="26"/>
  <c r="M217" i="26" s="1"/>
  <c r="L216" i="26"/>
  <c r="M216" i="26" s="1"/>
  <c r="L215" i="26"/>
  <c r="M215" i="26" s="1"/>
  <c r="L214" i="26"/>
  <c r="M214" i="26" s="1"/>
  <c r="L213" i="26"/>
  <c r="M213" i="26" s="1"/>
  <c r="L212" i="26"/>
  <c r="M212" i="26" s="1"/>
  <c r="L211" i="26"/>
  <c r="M211" i="26" s="1"/>
  <c r="L210" i="26"/>
  <c r="M210" i="26" s="1"/>
  <c r="L209" i="26"/>
  <c r="M209" i="26" s="1"/>
  <c r="L208" i="26"/>
  <c r="M208" i="26" s="1"/>
  <c r="L207" i="26"/>
  <c r="M207" i="26" s="1"/>
  <c r="L206" i="26"/>
  <c r="M206" i="26" s="1"/>
  <c r="L205" i="26"/>
  <c r="M205" i="26" s="1"/>
  <c r="L204" i="26"/>
  <c r="M204" i="26" s="1"/>
  <c r="L203" i="26"/>
  <c r="M203" i="26" s="1"/>
  <c r="L202" i="26"/>
  <c r="M202" i="26" s="1"/>
  <c r="L201" i="26"/>
  <c r="M201" i="26" s="1"/>
  <c r="L200" i="26"/>
  <c r="M200" i="26" s="1"/>
  <c r="L199" i="26"/>
  <c r="M199" i="26" s="1"/>
  <c r="L198" i="26"/>
  <c r="M198" i="26" s="1"/>
  <c r="L188" i="26"/>
  <c r="M188" i="26" s="1"/>
  <c r="L187" i="26"/>
  <c r="M187" i="26" s="1"/>
  <c r="L186" i="26"/>
  <c r="M186" i="26" s="1"/>
  <c r="L185" i="26"/>
  <c r="M185" i="26" s="1"/>
  <c r="L184" i="26"/>
  <c r="M184" i="26" s="1"/>
  <c r="L183" i="26"/>
  <c r="M183" i="26" s="1"/>
  <c r="L182" i="26"/>
  <c r="M182" i="26" s="1"/>
  <c r="L181" i="26"/>
  <c r="M181" i="26" s="1"/>
  <c r="L180" i="26"/>
  <c r="M180" i="26" s="1"/>
  <c r="L179" i="26"/>
  <c r="M179" i="26" s="1"/>
  <c r="L178" i="26"/>
  <c r="M178" i="26" s="1"/>
  <c r="L177" i="26"/>
  <c r="M177" i="26" s="1"/>
  <c r="L176" i="26"/>
  <c r="M176" i="26" s="1"/>
  <c r="L175" i="26"/>
  <c r="M175" i="26" s="1"/>
  <c r="L174" i="26"/>
  <c r="M174" i="26" s="1"/>
  <c r="L173" i="26"/>
  <c r="M173" i="26" s="1"/>
  <c r="L172" i="26"/>
  <c r="M172" i="26" s="1"/>
  <c r="L171" i="26"/>
  <c r="M171" i="26" s="1"/>
  <c r="L170" i="26"/>
  <c r="M170" i="26" s="1"/>
  <c r="L169" i="26"/>
  <c r="M169" i="26" s="1"/>
  <c r="L168" i="26"/>
  <c r="M168" i="26" s="1"/>
  <c r="L167" i="26"/>
  <c r="M167" i="26" s="1"/>
  <c r="L166" i="26"/>
  <c r="M166" i="26" s="1"/>
  <c r="L165" i="26"/>
  <c r="M165" i="26" s="1"/>
  <c r="L164" i="26"/>
  <c r="M164" i="26" s="1"/>
  <c r="L163" i="26"/>
  <c r="M163" i="26" s="1"/>
  <c r="L162" i="26"/>
  <c r="M162" i="26" s="1"/>
  <c r="L161" i="26"/>
  <c r="M161" i="26" s="1"/>
  <c r="L160" i="26"/>
  <c r="M160" i="26" s="1"/>
  <c r="L159" i="26"/>
  <c r="M159" i="26" s="1"/>
  <c r="L158" i="26"/>
  <c r="M158" i="26" s="1"/>
  <c r="L157" i="26"/>
  <c r="M157" i="26" s="1"/>
  <c r="L156" i="26"/>
  <c r="M156" i="26" s="1"/>
  <c r="L155" i="26"/>
  <c r="M155" i="26" s="1"/>
  <c r="L154" i="26"/>
  <c r="M154" i="26" s="1"/>
  <c r="L153" i="26"/>
  <c r="M153" i="26" s="1"/>
  <c r="L152" i="26"/>
  <c r="M152" i="26" s="1"/>
  <c r="L151" i="26"/>
  <c r="M151" i="26" s="1"/>
  <c r="L150" i="26"/>
  <c r="M150" i="26" s="1"/>
  <c r="L149" i="26"/>
  <c r="L148" i="26"/>
  <c r="M148" i="26" s="1"/>
  <c r="L147" i="26"/>
  <c r="M147" i="26" s="1"/>
  <c r="L146" i="26"/>
  <c r="M146" i="26" s="1"/>
  <c r="L145" i="26"/>
  <c r="M145" i="26" s="1"/>
  <c r="L144" i="26"/>
  <c r="M144" i="26" s="1"/>
  <c r="L143" i="26"/>
  <c r="L142" i="26"/>
  <c r="M142" i="26" s="1"/>
  <c r="L141" i="26"/>
  <c r="M141" i="26" s="1"/>
  <c r="L140" i="26"/>
  <c r="M140" i="26" s="1"/>
  <c r="L139" i="26"/>
  <c r="M139" i="26" s="1"/>
  <c r="L138" i="26"/>
  <c r="M138" i="26" s="1"/>
  <c r="L137" i="26"/>
  <c r="M137" i="26" s="1"/>
  <c r="L136" i="26"/>
  <c r="M136" i="26" s="1"/>
  <c r="L135" i="26"/>
  <c r="M135" i="26" s="1"/>
  <c r="L134" i="26"/>
  <c r="M134" i="26" s="1"/>
  <c r="L133" i="26"/>
  <c r="M133" i="26" s="1"/>
  <c r="L132" i="26"/>
  <c r="M132" i="26" s="1"/>
  <c r="L131" i="26"/>
  <c r="M131" i="26" s="1"/>
  <c r="L130" i="26"/>
  <c r="M130" i="26" s="1"/>
  <c r="L129" i="26"/>
  <c r="M129" i="26" s="1"/>
  <c r="L128" i="26"/>
  <c r="M128" i="26" s="1"/>
  <c r="L127" i="26"/>
  <c r="M127" i="26" s="1"/>
  <c r="L126" i="26"/>
  <c r="M126" i="26" s="1"/>
  <c r="L125" i="26"/>
  <c r="M125" i="26" s="1"/>
  <c r="L124" i="26"/>
  <c r="M124" i="26" s="1"/>
  <c r="L123" i="26"/>
  <c r="M123" i="26" s="1"/>
  <c r="L122" i="26"/>
  <c r="M122" i="26" s="1"/>
  <c r="L121" i="26"/>
  <c r="M121" i="26" s="1"/>
  <c r="L120" i="26"/>
  <c r="M120" i="26" s="1"/>
  <c r="L119" i="26"/>
  <c r="M119" i="26" s="1"/>
  <c r="L118" i="26"/>
  <c r="M118" i="26" s="1"/>
  <c r="L117" i="26"/>
  <c r="M117" i="26" s="1"/>
  <c r="L116" i="26"/>
  <c r="M116" i="26" s="1"/>
  <c r="L115" i="26"/>
  <c r="M115" i="26" s="1"/>
  <c r="L114" i="26"/>
  <c r="M114" i="26" s="1"/>
  <c r="L113" i="26"/>
  <c r="M113" i="26" s="1"/>
  <c r="L112" i="26"/>
  <c r="M112" i="26" s="1"/>
  <c r="L111" i="26"/>
  <c r="M111" i="26" s="1"/>
  <c r="L110" i="26"/>
  <c r="M110" i="26" s="1"/>
  <c r="L109" i="26"/>
  <c r="M109" i="26" s="1"/>
  <c r="L108" i="26"/>
  <c r="M108" i="26" s="1"/>
  <c r="L107" i="26"/>
  <c r="M107" i="26" s="1"/>
  <c r="L106" i="26"/>
  <c r="M106" i="26" s="1"/>
  <c r="L105" i="26"/>
  <c r="M105" i="26" s="1"/>
  <c r="L104" i="26"/>
  <c r="M104" i="26" s="1"/>
  <c r="L103" i="26"/>
  <c r="M103" i="26" s="1"/>
  <c r="L102" i="26"/>
  <c r="M102" i="26" s="1"/>
  <c r="L101" i="26"/>
  <c r="M101" i="26" s="1"/>
  <c r="L100" i="26"/>
  <c r="M100" i="26" s="1"/>
  <c r="L99" i="26"/>
  <c r="M99" i="26" s="1"/>
  <c r="L98" i="26"/>
  <c r="M98" i="26" s="1"/>
  <c r="L97" i="26"/>
  <c r="M97" i="26" s="1"/>
  <c r="L96" i="26"/>
  <c r="M96" i="26" s="1"/>
  <c r="L95" i="26"/>
  <c r="M95" i="26" s="1"/>
  <c r="L94" i="26"/>
  <c r="L93" i="26"/>
  <c r="M93" i="26" s="1"/>
  <c r="L92" i="26"/>
  <c r="M92" i="26" s="1"/>
  <c r="L91" i="26"/>
  <c r="M91" i="26" s="1"/>
  <c r="L90" i="26"/>
  <c r="M90" i="26" s="1"/>
  <c r="L89" i="26"/>
  <c r="M89" i="26" s="1"/>
  <c r="L88" i="26"/>
  <c r="M88" i="26" s="1"/>
  <c r="L87" i="26"/>
  <c r="M87" i="26" s="1"/>
  <c r="L86" i="26"/>
  <c r="M86" i="26" s="1"/>
  <c r="L85" i="26"/>
  <c r="L84" i="26"/>
  <c r="M84" i="26" s="1"/>
  <c r="L83" i="26"/>
  <c r="M83" i="26" s="1"/>
  <c r="L82" i="26"/>
  <c r="M82" i="26" s="1"/>
  <c r="L81" i="26"/>
  <c r="M81" i="26" s="1"/>
  <c r="L80" i="26"/>
  <c r="M80" i="26" s="1"/>
  <c r="L79" i="26"/>
  <c r="M79" i="26" s="1"/>
  <c r="L78" i="26"/>
  <c r="M78" i="26" s="1"/>
  <c r="L77" i="26"/>
  <c r="M77" i="26" s="1"/>
  <c r="L76" i="26"/>
  <c r="M76" i="26" s="1"/>
  <c r="L75" i="26"/>
  <c r="M75" i="26" s="1"/>
  <c r="L74" i="26"/>
  <c r="M74" i="26" s="1"/>
  <c r="L73" i="26"/>
  <c r="M73" i="26" s="1"/>
  <c r="L72" i="26"/>
  <c r="M72" i="26" s="1"/>
  <c r="L71" i="26"/>
  <c r="M71" i="26" s="1"/>
  <c r="L70" i="26"/>
  <c r="M70" i="26" s="1"/>
  <c r="L69" i="26"/>
  <c r="M69" i="26" s="1"/>
  <c r="L68" i="26"/>
  <c r="M68" i="26" s="1"/>
  <c r="L67" i="26"/>
  <c r="M67" i="26" s="1"/>
  <c r="L66" i="26"/>
  <c r="M66" i="26" s="1"/>
  <c r="L65" i="26"/>
  <c r="M65" i="26" s="1"/>
  <c r="L64" i="26"/>
  <c r="M64" i="26" s="1"/>
  <c r="L63" i="26"/>
  <c r="M63" i="26" s="1"/>
  <c r="L62" i="26"/>
  <c r="M62" i="26" s="1"/>
  <c r="L61" i="26"/>
  <c r="M61" i="26" s="1"/>
  <c r="L60" i="26"/>
  <c r="M60" i="26" s="1"/>
  <c r="L59" i="26"/>
  <c r="M59" i="26" s="1"/>
  <c r="L58" i="26"/>
  <c r="M58" i="26" s="1"/>
  <c r="L57" i="26"/>
  <c r="M57" i="26" s="1"/>
  <c r="L56" i="26"/>
  <c r="M56" i="26" s="1"/>
  <c r="L55" i="26"/>
  <c r="M55" i="26" s="1"/>
  <c r="L54" i="26"/>
  <c r="M54" i="26" s="1"/>
  <c r="L53" i="26"/>
  <c r="M53" i="26" s="1"/>
  <c r="L52" i="26"/>
  <c r="M52" i="26" s="1"/>
  <c r="L51" i="26"/>
  <c r="M51" i="26" s="1"/>
  <c r="L50" i="26"/>
  <c r="M50" i="26" s="1"/>
  <c r="L49" i="26"/>
  <c r="M49" i="26" s="1"/>
  <c r="L48" i="26"/>
  <c r="M48" i="26" s="1"/>
  <c r="L47" i="26"/>
  <c r="M47" i="26" s="1"/>
  <c r="L46" i="26"/>
  <c r="M46" i="26" s="1"/>
  <c r="L45" i="26"/>
  <c r="M45" i="26" s="1"/>
  <c r="L44" i="26"/>
  <c r="M44" i="26" s="1"/>
  <c r="L43" i="26"/>
  <c r="M43" i="26" s="1"/>
  <c r="L42" i="26"/>
  <c r="M42" i="26" s="1"/>
  <c r="L41" i="26"/>
  <c r="M41" i="26" s="1"/>
  <c r="L40" i="26"/>
  <c r="M40" i="26" s="1"/>
  <c r="L39" i="26"/>
  <c r="M39" i="26" s="1"/>
  <c r="L38" i="26"/>
  <c r="M38" i="26" s="1"/>
  <c r="L37" i="26"/>
  <c r="M37" i="26" s="1"/>
  <c r="L36" i="26"/>
  <c r="M36" i="26" s="1"/>
  <c r="L35" i="26"/>
  <c r="M35" i="26" s="1"/>
  <c r="L34" i="26"/>
  <c r="L33" i="26"/>
  <c r="M33" i="26" s="1"/>
  <c r="L32" i="26"/>
  <c r="M32" i="26" s="1"/>
  <c r="L31" i="26"/>
  <c r="M31" i="26" s="1"/>
  <c r="L30" i="26"/>
  <c r="M30" i="26" s="1"/>
  <c r="L29" i="26"/>
  <c r="M29" i="26" s="1"/>
  <c r="L28" i="26"/>
  <c r="M28" i="26" s="1"/>
  <c r="L27" i="26"/>
  <c r="M27" i="26" s="1"/>
  <c r="L26" i="26"/>
  <c r="M26" i="26" s="1"/>
  <c r="L25" i="26"/>
  <c r="M25" i="26" s="1"/>
  <c r="L24" i="26"/>
  <c r="M24" i="26" s="1"/>
  <c r="L23" i="26"/>
  <c r="M23" i="26" s="1"/>
  <c r="L22" i="26"/>
  <c r="L21" i="26"/>
  <c r="M21" i="26" s="1"/>
  <c r="L20" i="26"/>
  <c r="M20" i="26" s="1"/>
  <c r="L19" i="26"/>
  <c r="M19" i="26" s="1"/>
  <c r="L18" i="26"/>
  <c r="M18" i="26" s="1"/>
  <c r="L17" i="26"/>
  <c r="M17" i="26" s="1"/>
  <c r="L16" i="26"/>
  <c r="M16" i="26" s="1"/>
  <c r="L15" i="26"/>
  <c r="M15" i="26" s="1"/>
  <c r="L14" i="26"/>
  <c r="M14" i="26" s="1"/>
  <c r="L13" i="26"/>
  <c r="M13" i="26" s="1"/>
  <c r="L12" i="26"/>
  <c r="M12" i="26" s="1"/>
  <c r="L11" i="26"/>
  <c r="M11" i="26" s="1"/>
  <c r="L10" i="26"/>
  <c r="M10" i="26" s="1"/>
  <c r="L9" i="26"/>
  <c r="M9" i="26" s="1"/>
  <c r="L8" i="26"/>
  <c r="M8" i="26" s="1"/>
  <c r="L7" i="26"/>
  <c r="M7" i="26" s="1"/>
  <c r="L6" i="26"/>
  <c r="M6" i="26" s="1"/>
  <c r="L5" i="26"/>
  <c r="M5" i="26" s="1"/>
  <c r="L4" i="26"/>
  <c r="M4" i="26" s="1"/>
  <c r="L3" i="26"/>
  <c r="M3" i="26" s="1"/>
  <c r="L2" i="26"/>
  <c r="M2" i="26" s="1"/>
  <c r="J39" i="4"/>
  <c r="F47" i="8"/>
  <c r="J57" i="3"/>
  <c r="K57" i="3" s="1"/>
  <c r="J56" i="3"/>
  <c r="K56" i="3" s="1"/>
  <c r="J55" i="3"/>
  <c r="K55" i="3" s="1"/>
  <c r="J54" i="3"/>
  <c r="K54" i="3" s="1"/>
  <c r="J53" i="3"/>
  <c r="K53" i="3" s="1"/>
  <c r="J52" i="3"/>
  <c r="K52" i="3" s="1"/>
  <c r="J51" i="3"/>
  <c r="K51" i="3" s="1"/>
  <c r="J50" i="3"/>
  <c r="K50" i="3" s="1"/>
  <c r="J49" i="3"/>
  <c r="K49" i="3" s="1"/>
  <c r="J48" i="3"/>
  <c r="K48" i="3" s="1"/>
  <c r="J47" i="3"/>
  <c r="K47" i="3" s="1"/>
  <c r="J46" i="3"/>
  <c r="K46" i="3" s="1"/>
  <c r="J45" i="3"/>
  <c r="K45" i="3" s="1"/>
  <c r="I43" i="3"/>
  <c r="J42" i="3"/>
  <c r="K42" i="3" s="1"/>
  <c r="J41" i="3"/>
  <c r="K41" i="3" s="1"/>
  <c r="J40" i="3"/>
  <c r="K40" i="3" s="1"/>
  <c r="J39" i="3"/>
  <c r="K39" i="3" s="1"/>
  <c r="J38" i="3"/>
  <c r="K38" i="3" s="1"/>
  <c r="J37" i="3"/>
  <c r="K37" i="3" s="1"/>
  <c r="J36" i="3"/>
  <c r="K36" i="3" s="1"/>
  <c r="J35" i="3"/>
  <c r="K35" i="3" s="1"/>
  <c r="J34" i="3"/>
  <c r="K34" i="3" s="1"/>
  <c r="J33" i="3"/>
  <c r="K33" i="3" s="1"/>
  <c r="J32" i="3"/>
  <c r="K32" i="3" s="1"/>
  <c r="J31" i="3"/>
  <c r="K31" i="3" s="1"/>
  <c r="J30" i="3"/>
  <c r="K30" i="3" s="1"/>
  <c r="J29" i="3"/>
  <c r="K29" i="3" s="1"/>
  <c r="J28" i="3"/>
  <c r="K28" i="3" s="1"/>
  <c r="J27" i="3"/>
  <c r="K27" i="3" s="1"/>
  <c r="J26" i="3"/>
  <c r="K26" i="3" s="1"/>
  <c r="J25" i="3"/>
  <c r="K25" i="3" s="1"/>
  <c r="J24" i="3"/>
  <c r="K24" i="3" s="1"/>
  <c r="I22" i="3"/>
  <c r="J14" i="3"/>
  <c r="K14" i="3" s="1"/>
  <c r="J15" i="3"/>
  <c r="K15" i="3" s="1"/>
  <c r="J16" i="3"/>
  <c r="K16" i="3" s="1"/>
  <c r="J17" i="3"/>
  <c r="K17" i="3"/>
  <c r="J18" i="3"/>
  <c r="K18" i="3" s="1"/>
  <c r="J19" i="3"/>
  <c r="K19" i="3" s="1"/>
  <c r="J20" i="3"/>
  <c r="K20" i="3" s="1"/>
  <c r="J21" i="3"/>
  <c r="K21" i="3"/>
  <c r="J13" i="3"/>
  <c r="K13" i="3" s="1"/>
  <c r="J6" i="3"/>
  <c r="K6" i="3" s="1"/>
  <c r="J7" i="3"/>
  <c r="K7" i="3" s="1"/>
  <c r="J8" i="3"/>
  <c r="K8" i="3" s="1"/>
  <c r="J9" i="3"/>
  <c r="K9" i="3" s="1"/>
  <c r="J10" i="3"/>
  <c r="K10" i="3" s="1"/>
  <c r="J5" i="3"/>
  <c r="K5" i="3" s="1"/>
  <c r="F45" i="8"/>
  <c r="F43" i="8"/>
  <c r="D11" i="8"/>
  <c r="F11" i="8"/>
  <c r="F9" i="8"/>
  <c r="D9" i="8"/>
  <c r="F7" i="8"/>
  <c r="D7" i="8"/>
  <c r="G7" i="8" s="1"/>
  <c r="F5" i="8"/>
  <c r="G5" i="8" s="1"/>
  <c r="D5" i="8"/>
  <c r="C44" i="7"/>
  <c r="C34" i="7"/>
  <c r="C24" i="7"/>
  <c r="C14" i="7"/>
  <c r="H24" i="7"/>
  <c r="H34" i="7"/>
  <c r="H44" i="7"/>
  <c r="J44" i="7" s="1"/>
  <c r="I44" i="7"/>
  <c r="I43" i="7"/>
  <c r="J43" i="7" s="1"/>
  <c r="I42" i="7"/>
  <c r="J42" i="7" s="1"/>
  <c r="I41" i="7"/>
  <c r="J41" i="7" s="1"/>
  <c r="I40" i="7"/>
  <c r="J40" i="7" s="1"/>
  <c r="I39" i="7"/>
  <c r="J39" i="7" s="1"/>
  <c r="I38" i="7"/>
  <c r="J38" i="7" s="1"/>
  <c r="I34" i="7"/>
  <c r="I33" i="7"/>
  <c r="J33" i="7" s="1"/>
  <c r="I32" i="7"/>
  <c r="J32" i="7" s="1"/>
  <c r="I31" i="7"/>
  <c r="J31" i="7" s="1"/>
  <c r="I30" i="7"/>
  <c r="J30" i="7" s="1"/>
  <c r="I29" i="7"/>
  <c r="J29" i="7" s="1"/>
  <c r="I28" i="7"/>
  <c r="J28" i="7" s="1"/>
  <c r="I24" i="7"/>
  <c r="J24" i="7" s="1"/>
  <c r="I23" i="7"/>
  <c r="J23" i="7" s="1"/>
  <c r="I22" i="7"/>
  <c r="J22" i="7" s="1"/>
  <c r="I21" i="7"/>
  <c r="J21" i="7" s="1"/>
  <c r="I20" i="7"/>
  <c r="J20" i="7" s="1"/>
  <c r="I19" i="7"/>
  <c r="J19" i="7" s="1"/>
  <c r="I18" i="7"/>
  <c r="J18" i="7" s="1"/>
  <c r="I9" i="7"/>
  <c r="J9" i="7" s="1"/>
  <c r="I10" i="7"/>
  <c r="J10" i="7" s="1"/>
  <c r="I11" i="7"/>
  <c r="J11" i="7" s="1"/>
  <c r="I12" i="7"/>
  <c r="J12" i="7" s="1"/>
  <c r="I13" i="7"/>
  <c r="J13" i="7" s="1"/>
  <c r="I8" i="7"/>
  <c r="J8" i="7" s="1"/>
  <c r="I14" i="7"/>
  <c r="H14" i="7"/>
  <c r="C43" i="3"/>
  <c r="C22" i="3"/>
  <c r="C11" i="3"/>
  <c r="I11" i="3"/>
  <c r="F41" i="8" s="1"/>
  <c r="D56" i="8"/>
  <c r="F56" i="8"/>
  <c r="F54" i="8"/>
  <c r="D54" i="8"/>
  <c r="J41" i="4"/>
  <c r="K41" i="4" s="1"/>
  <c r="I41" i="4"/>
  <c r="I39" i="4"/>
  <c r="I10" i="4"/>
  <c r="J25" i="4"/>
  <c r="K25" i="4" s="1"/>
  <c r="J14" i="4"/>
  <c r="K14" i="4" s="1"/>
  <c r="J30" i="4"/>
  <c r="K30" i="4" s="1"/>
  <c r="J37" i="4"/>
  <c r="K37" i="4" s="1"/>
  <c r="J9" i="4"/>
  <c r="K9" i="4" s="1"/>
  <c r="J36" i="4"/>
  <c r="K36" i="4" s="1"/>
  <c r="J31" i="4"/>
  <c r="K31" i="4" s="1"/>
  <c r="J29" i="4"/>
  <c r="K29" i="4" s="1"/>
  <c r="J35" i="4"/>
  <c r="K35" i="4" s="1"/>
  <c r="J22" i="4"/>
  <c r="K22" i="4" s="1"/>
  <c r="J32" i="4"/>
  <c r="K32" i="4" s="1"/>
  <c r="J24" i="4"/>
  <c r="K24" i="4" s="1"/>
  <c r="J18" i="4"/>
  <c r="K18" i="4" s="1"/>
  <c r="J6" i="4"/>
  <c r="K6" i="4" s="1"/>
  <c r="J16" i="4"/>
  <c r="K16" i="4" s="1"/>
  <c r="J17" i="4"/>
  <c r="K17" i="4"/>
  <c r="J5" i="4"/>
  <c r="K5" i="4" s="1"/>
  <c r="J19" i="4"/>
  <c r="K19" i="4" s="1"/>
  <c r="J20" i="4"/>
  <c r="K20" i="4" s="1"/>
  <c r="J4" i="4"/>
  <c r="J10" i="4" s="1"/>
  <c r="J33" i="4"/>
  <c r="K33" i="4" s="1"/>
  <c r="J34" i="4"/>
  <c r="K34" i="4" s="1"/>
  <c r="J7" i="4"/>
  <c r="K7" i="4" s="1"/>
  <c r="J21" i="4"/>
  <c r="K21" i="4" s="1"/>
  <c r="J26" i="4"/>
  <c r="K26" i="4" s="1"/>
  <c r="J8" i="4"/>
  <c r="K8" i="4" s="1"/>
  <c r="J28" i="4"/>
  <c r="K28" i="4" s="1"/>
  <c r="J15" i="4"/>
  <c r="K15" i="4" s="1"/>
  <c r="J38" i="4"/>
  <c r="K38" i="4" s="1"/>
  <c r="J23" i="4"/>
  <c r="K23" i="4" s="1"/>
  <c r="J13" i="4"/>
  <c r="K13" i="4" s="1"/>
  <c r="J27" i="4"/>
  <c r="K91" i="2"/>
  <c r="I91" i="2"/>
  <c r="K73" i="1"/>
  <c r="F35" i="8"/>
  <c r="D35" i="8"/>
  <c r="F33" i="8"/>
  <c r="D33" i="8"/>
  <c r="F31" i="8"/>
  <c r="D31" i="8"/>
  <c r="F29" i="8"/>
  <c r="D29" i="8"/>
  <c r="M89" i="2"/>
  <c r="L58" i="2"/>
  <c r="M58" i="2" s="1"/>
  <c r="L59" i="2"/>
  <c r="M59" i="2" s="1"/>
  <c r="L60" i="2"/>
  <c r="M60" i="2"/>
  <c r="L61" i="2"/>
  <c r="M61" i="2" s="1"/>
  <c r="L62" i="2"/>
  <c r="M62" i="2" s="1"/>
  <c r="L63" i="2"/>
  <c r="M63" i="2" s="1"/>
  <c r="L64" i="2"/>
  <c r="M64" i="2"/>
  <c r="L65" i="2"/>
  <c r="M65" i="2" s="1"/>
  <c r="L66" i="2"/>
  <c r="M66" i="2" s="1"/>
  <c r="L67" i="2"/>
  <c r="M67" i="2" s="1"/>
  <c r="L68" i="2"/>
  <c r="M68" i="2"/>
  <c r="L69" i="2"/>
  <c r="M69" i="2" s="1"/>
  <c r="L70" i="2"/>
  <c r="M70" i="2" s="1"/>
  <c r="L71" i="2"/>
  <c r="M71" i="2" s="1"/>
  <c r="L72" i="2"/>
  <c r="M72" i="2"/>
  <c r="L73" i="2"/>
  <c r="M73" i="2" s="1"/>
  <c r="L74" i="2"/>
  <c r="M74" i="2" s="1"/>
  <c r="L75" i="2"/>
  <c r="M75" i="2" s="1"/>
  <c r="L76" i="2"/>
  <c r="M76" i="2"/>
  <c r="L77" i="2"/>
  <c r="M77" i="2" s="1"/>
  <c r="L78" i="2"/>
  <c r="M78" i="2" s="1"/>
  <c r="L79" i="2"/>
  <c r="M79" i="2" s="1"/>
  <c r="L80" i="2"/>
  <c r="M80" i="2"/>
  <c r="L81" i="2"/>
  <c r="M81" i="2" s="1"/>
  <c r="L82" i="2"/>
  <c r="M82" i="2" s="1"/>
  <c r="L83" i="2"/>
  <c r="M83" i="2" s="1"/>
  <c r="L84" i="2"/>
  <c r="M84" i="2"/>
  <c r="L85" i="2"/>
  <c r="M85" i="2" s="1"/>
  <c r="L86" i="2"/>
  <c r="M86" i="2" s="1"/>
  <c r="L87" i="2"/>
  <c r="M87" i="2" s="1"/>
  <c r="L88" i="2"/>
  <c r="M88" i="2"/>
  <c r="L57" i="2"/>
  <c r="M57" i="2" s="1"/>
  <c r="K89" i="2"/>
  <c r="M55" i="2"/>
  <c r="L55" i="2"/>
  <c r="K55" i="2"/>
  <c r="L54" i="2"/>
  <c r="M54" i="2" s="1"/>
  <c r="L53" i="2"/>
  <c r="M53" i="2" s="1"/>
  <c r="M52" i="2"/>
  <c r="L52" i="2"/>
  <c r="M51" i="2"/>
  <c r="L51" i="2"/>
  <c r="L50" i="2"/>
  <c r="M50" i="2" s="1"/>
  <c r="L49" i="2"/>
  <c r="M49" i="2" s="1"/>
  <c r="M48" i="2"/>
  <c r="L48" i="2"/>
  <c r="M47" i="2"/>
  <c r="L47" i="2"/>
  <c r="L46" i="2"/>
  <c r="M46" i="2" s="1"/>
  <c r="L45" i="2"/>
  <c r="M45" i="2" s="1"/>
  <c r="M44" i="2"/>
  <c r="L44" i="2"/>
  <c r="M43" i="2"/>
  <c r="L43" i="2"/>
  <c r="L42" i="2"/>
  <c r="M42" i="2" s="1"/>
  <c r="L41" i="2"/>
  <c r="M41" i="2" s="1"/>
  <c r="M40" i="2"/>
  <c r="L40" i="2"/>
  <c r="M39" i="2"/>
  <c r="L39" i="2"/>
  <c r="K37" i="2"/>
  <c r="L36" i="2"/>
  <c r="M36" i="2" s="1"/>
  <c r="L35" i="2"/>
  <c r="M35" i="2" s="1"/>
  <c r="L34" i="2"/>
  <c r="M34" i="2" s="1"/>
  <c r="L33" i="2"/>
  <c r="M33" i="2" s="1"/>
  <c r="L32" i="2"/>
  <c r="M32" i="2" s="1"/>
  <c r="L31" i="2"/>
  <c r="M31" i="2" s="1"/>
  <c r="L30" i="2"/>
  <c r="M30" i="2" s="1"/>
  <c r="L29" i="2"/>
  <c r="M29" i="2" s="1"/>
  <c r="L28" i="2"/>
  <c r="M28" i="2" s="1"/>
  <c r="L27" i="2"/>
  <c r="M27" i="2" s="1"/>
  <c r="L26" i="2"/>
  <c r="M26" i="2" s="1"/>
  <c r="K24" i="2"/>
  <c r="L5" i="2"/>
  <c r="M5" i="2" s="1"/>
  <c r="L6" i="2"/>
  <c r="M6" i="2" s="1"/>
  <c r="L7" i="2"/>
  <c r="M7" i="2" s="1"/>
  <c r="L8" i="2"/>
  <c r="M8" i="2" s="1"/>
  <c r="L9" i="2"/>
  <c r="M9" i="2" s="1"/>
  <c r="L10" i="2"/>
  <c r="M10" i="2" s="1"/>
  <c r="L11" i="2"/>
  <c r="M11" i="2" s="1"/>
  <c r="L12" i="2"/>
  <c r="M12" i="2" s="1"/>
  <c r="L13" i="2"/>
  <c r="M13" i="2" s="1"/>
  <c r="L14" i="2"/>
  <c r="M14" i="2" s="1"/>
  <c r="L15" i="2"/>
  <c r="M15" i="2" s="1"/>
  <c r="L16" i="2"/>
  <c r="M16" i="2" s="1"/>
  <c r="L17" i="2"/>
  <c r="M17" i="2" s="1"/>
  <c r="L18" i="2"/>
  <c r="M18" i="2" s="1"/>
  <c r="L19" i="2"/>
  <c r="M19" i="2" s="1"/>
  <c r="L20" i="2"/>
  <c r="M20" i="2" s="1"/>
  <c r="L21" i="2"/>
  <c r="M21" i="2" s="1"/>
  <c r="L22" i="2"/>
  <c r="M22" i="2" s="1"/>
  <c r="L23" i="2"/>
  <c r="M23" i="2" s="1"/>
  <c r="L4" i="2"/>
  <c r="I73" i="1"/>
  <c r="K71" i="1"/>
  <c r="F21" i="8" s="1"/>
  <c r="K50" i="1"/>
  <c r="F19" i="8" s="1"/>
  <c r="K36" i="1"/>
  <c r="F17" i="8" s="1"/>
  <c r="K24" i="1"/>
  <c r="F23" i="8" s="1"/>
  <c r="L66" i="1"/>
  <c r="M66" i="1" s="1"/>
  <c r="L44" i="1"/>
  <c r="M44" i="1" s="1"/>
  <c r="L46" i="1"/>
  <c r="M46" i="1" s="1"/>
  <c r="L49" i="1"/>
  <c r="M49" i="1" s="1"/>
  <c r="L43" i="1"/>
  <c r="M43" i="1" s="1"/>
  <c r="L48" i="1"/>
  <c r="M48" i="1" s="1"/>
  <c r="L38" i="1"/>
  <c r="M38" i="1" s="1"/>
  <c r="L35" i="1"/>
  <c r="M35" i="1" s="1"/>
  <c r="L29" i="1"/>
  <c r="M29" i="1" s="1"/>
  <c r="L26" i="1"/>
  <c r="M26" i="1" s="1"/>
  <c r="L32" i="1"/>
  <c r="M32" i="1" s="1"/>
  <c r="L27" i="1"/>
  <c r="M27" i="1" s="1"/>
  <c r="L28" i="1"/>
  <c r="M28" i="1" s="1"/>
  <c r="L33" i="1"/>
  <c r="M33" i="1" s="1"/>
  <c r="L34" i="1"/>
  <c r="M34" i="1" s="1"/>
  <c r="L31" i="1"/>
  <c r="M31" i="1" s="1"/>
  <c r="L13" i="1"/>
  <c r="M13" i="1" s="1"/>
  <c r="L19" i="1"/>
  <c r="M19" i="1" s="1"/>
  <c r="L16" i="1"/>
  <c r="M16" i="1" s="1"/>
  <c r="L14" i="1"/>
  <c r="M14" i="1" s="1"/>
  <c r="L9" i="1"/>
  <c r="M9" i="1" s="1"/>
  <c r="L12" i="1"/>
  <c r="M12" i="1" s="1"/>
  <c r="L23" i="1"/>
  <c r="M23" i="1" s="1"/>
  <c r="L5" i="1"/>
  <c r="M5" i="1" s="1"/>
  <c r="L4" i="1"/>
  <c r="M4" i="1" s="1"/>
  <c r="L17" i="1"/>
  <c r="L15" i="1"/>
  <c r="L10" i="1"/>
  <c r="L7" i="1"/>
  <c r="L18" i="1"/>
  <c r="L20" i="1"/>
  <c r="L21" i="1"/>
  <c r="L11" i="1"/>
  <c r="L22" i="1"/>
  <c r="L8" i="1"/>
  <c r="L6" i="1"/>
  <c r="C71" i="3" l="1"/>
  <c r="J22" i="3"/>
  <c r="D43" i="8" s="1"/>
  <c r="G43" i="8" s="1"/>
  <c r="J43" i="3"/>
  <c r="J11" i="3"/>
  <c r="I71" i="3"/>
  <c r="M143" i="26"/>
  <c r="M149" i="26"/>
  <c r="M94" i="26"/>
  <c r="M85" i="26"/>
  <c r="M34" i="26"/>
  <c r="M22" i="26"/>
  <c r="G54" i="8"/>
  <c r="G56" i="8"/>
  <c r="G9" i="8"/>
  <c r="G11" i="8"/>
  <c r="D58" i="8"/>
  <c r="K22" i="3"/>
  <c r="K11" i="3"/>
  <c r="J14" i="7"/>
  <c r="J34" i="7"/>
  <c r="K10" i="4"/>
  <c r="K4" i="4"/>
  <c r="K27" i="4"/>
  <c r="G29" i="8"/>
  <c r="G31" i="8"/>
  <c r="G33" i="8"/>
  <c r="G35" i="8"/>
  <c r="F91" i="2"/>
  <c r="L89" i="2"/>
  <c r="L37" i="2"/>
  <c r="M37" i="2" s="1"/>
  <c r="L24" i="2"/>
  <c r="M24" i="2" s="1"/>
  <c r="M4" i="2"/>
  <c r="L24" i="1"/>
  <c r="D23" i="8" s="1"/>
  <c r="G23" i="8" s="1"/>
  <c r="F58" i="8"/>
  <c r="P276" i="5"/>
  <c r="P275" i="5"/>
  <c r="P274" i="5"/>
  <c r="P273" i="5"/>
  <c r="P272" i="5"/>
  <c r="P271" i="5"/>
  <c r="P270" i="5"/>
  <c r="P269" i="5"/>
  <c r="P268" i="5"/>
  <c r="P267" i="5"/>
  <c r="P266" i="5"/>
  <c r="P265" i="5"/>
  <c r="P264" i="5"/>
  <c r="P263" i="5"/>
  <c r="P262" i="5"/>
  <c r="P261" i="5"/>
  <c r="P260" i="5"/>
  <c r="P259" i="5"/>
  <c r="P258" i="5"/>
  <c r="P257" i="5"/>
  <c r="P256" i="5"/>
  <c r="P255" i="5"/>
  <c r="P254" i="5"/>
  <c r="P253" i="5"/>
  <c r="P252" i="5"/>
  <c r="P251" i="5"/>
  <c r="P250" i="5"/>
  <c r="P249" i="5"/>
  <c r="P248" i="5"/>
  <c r="P247" i="5"/>
  <c r="P246" i="5"/>
  <c r="P245" i="5"/>
  <c r="P244" i="5"/>
  <c r="P243" i="5"/>
  <c r="P242" i="5"/>
  <c r="P241" i="5"/>
  <c r="P240" i="5"/>
  <c r="P239" i="5"/>
  <c r="P238" i="5"/>
  <c r="P237" i="5"/>
  <c r="P236" i="5"/>
  <c r="P235" i="5"/>
  <c r="P234" i="5"/>
  <c r="P233" i="5"/>
  <c r="P232" i="5"/>
  <c r="P231" i="5"/>
  <c r="P230" i="5"/>
  <c r="P229" i="5"/>
  <c r="P228" i="5"/>
  <c r="P227" i="5"/>
  <c r="P226" i="5"/>
  <c r="P225" i="5"/>
  <c r="P224" i="5"/>
  <c r="P223" i="5"/>
  <c r="P222" i="5"/>
  <c r="P221" i="5"/>
  <c r="P220" i="5"/>
  <c r="P219" i="5"/>
  <c r="P218" i="5"/>
  <c r="P217" i="5"/>
  <c r="P216" i="5"/>
  <c r="P215" i="5"/>
  <c r="P214" i="5"/>
  <c r="P213" i="5"/>
  <c r="P212" i="5"/>
  <c r="P211" i="5"/>
  <c r="P210" i="5"/>
  <c r="P209" i="5"/>
  <c r="P208" i="5"/>
  <c r="P207" i="5"/>
  <c r="P206" i="5"/>
  <c r="P205" i="5"/>
  <c r="P204" i="5"/>
  <c r="P203" i="5"/>
  <c r="P202" i="5"/>
  <c r="P201" i="5"/>
  <c r="P200" i="5"/>
  <c r="P199" i="5"/>
  <c r="P198" i="5"/>
  <c r="P197" i="5"/>
  <c r="P196" i="5"/>
  <c r="P195" i="5"/>
  <c r="P194" i="5"/>
  <c r="P193" i="5"/>
  <c r="P192" i="5"/>
  <c r="P191" i="5"/>
  <c r="P190" i="5"/>
  <c r="P189" i="5"/>
  <c r="P188" i="5"/>
  <c r="P187" i="5"/>
  <c r="P186" i="5"/>
  <c r="P185" i="5"/>
  <c r="P184" i="5"/>
  <c r="P183" i="5"/>
  <c r="P182" i="5"/>
  <c r="P181" i="5"/>
  <c r="P180" i="5"/>
  <c r="P179" i="5"/>
  <c r="P178" i="5"/>
  <c r="P177" i="5"/>
  <c r="P176" i="5"/>
  <c r="P175" i="5"/>
  <c r="P174" i="5"/>
  <c r="P173" i="5"/>
  <c r="P172" i="5"/>
  <c r="P171" i="5"/>
  <c r="P170" i="5"/>
  <c r="P169" i="5"/>
  <c r="P168" i="5"/>
  <c r="P167" i="5"/>
  <c r="P166" i="5"/>
  <c r="P165" i="5"/>
  <c r="P164" i="5"/>
  <c r="P163" i="5"/>
  <c r="P162" i="5"/>
  <c r="P161" i="5"/>
  <c r="P160" i="5"/>
  <c r="P159" i="5"/>
  <c r="P158" i="5"/>
  <c r="P157" i="5"/>
  <c r="P156" i="5"/>
  <c r="P155" i="5"/>
  <c r="P154" i="5"/>
  <c r="P153" i="5"/>
  <c r="P152" i="5"/>
  <c r="P151" i="5"/>
  <c r="P150" i="5"/>
  <c r="P149" i="5"/>
  <c r="P148" i="5"/>
  <c r="P147" i="5"/>
  <c r="P146" i="5"/>
  <c r="P145" i="5"/>
  <c r="P144" i="5"/>
  <c r="P143" i="5"/>
  <c r="P142" i="5"/>
  <c r="P141" i="5"/>
  <c r="P140" i="5"/>
  <c r="P139" i="5"/>
  <c r="P138" i="5"/>
  <c r="P137" i="5"/>
  <c r="P136" i="5"/>
  <c r="P135" i="5"/>
  <c r="P134" i="5"/>
  <c r="P133" i="5"/>
  <c r="P132" i="5"/>
  <c r="P131" i="5"/>
  <c r="P130" i="5"/>
  <c r="P129" i="5"/>
  <c r="P128" i="5"/>
  <c r="P127" i="5"/>
  <c r="P126" i="5"/>
  <c r="P125" i="5"/>
  <c r="P124" i="5"/>
  <c r="P123" i="5"/>
  <c r="P122" i="5"/>
  <c r="P121" i="5"/>
  <c r="P120" i="5"/>
  <c r="P119" i="5"/>
  <c r="P118" i="5"/>
  <c r="P117" i="5"/>
  <c r="P116" i="5"/>
  <c r="P115" i="5"/>
  <c r="P114" i="5"/>
  <c r="P113" i="5"/>
  <c r="P112" i="5"/>
  <c r="P111" i="5"/>
  <c r="P110" i="5"/>
  <c r="P109" i="5"/>
  <c r="P108" i="5"/>
  <c r="P107" i="5"/>
  <c r="P106" i="5"/>
  <c r="P105" i="5"/>
  <c r="P104" i="5"/>
  <c r="P103" i="5"/>
  <c r="P102" i="5"/>
  <c r="P101" i="5"/>
  <c r="P100" i="5"/>
  <c r="P99" i="5"/>
  <c r="P98" i="5"/>
  <c r="P97" i="5"/>
  <c r="P96" i="5"/>
  <c r="P95" i="5"/>
  <c r="P94" i="5"/>
  <c r="P93" i="5"/>
  <c r="P92" i="5"/>
  <c r="P91" i="5"/>
  <c r="P90" i="5"/>
  <c r="P89" i="5"/>
  <c r="P88" i="5"/>
  <c r="P87" i="5"/>
  <c r="P86" i="5"/>
  <c r="P85" i="5"/>
  <c r="P84" i="5"/>
  <c r="P83" i="5"/>
  <c r="P82" i="5"/>
  <c r="P81" i="5"/>
  <c r="P80" i="5"/>
  <c r="P79" i="5"/>
  <c r="P78" i="5"/>
  <c r="P77" i="5"/>
  <c r="P76" i="5"/>
  <c r="P75" i="5"/>
  <c r="P74" i="5"/>
  <c r="P73" i="5"/>
  <c r="P72" i="5"/>
  <c r="P71" i="5"/>
  <c r="P70" i="5"/>
  <c r="P69" i="5"/>
  <c r="P68" i="5"/>
  <c r="P67" i="5"/>
  <c r="P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3" i="5"/>
  <c r="P4" i="5"/>
  <c r="P5" i="5"/>
  <c r="P6" i="5"/>
  <c r="P7" i="5"/>
  <c r="P8" i="5"/>
  <c r="P2" i="5"/>
  <c r="L3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09" i="5"/>
  <c r="L192" i="5"/>
  <c r="M192" i="5" s="1"/>
  <c r="L193" i="5"/>
  <c r="M193" i="5" s="1"/>
  <c r="L194" i="5"/>
  <c r="L195" i="5"/>
  <c r="L196" i="5"/>
  <c r="M196" i="5" s="1"/>
  <c r="L197" i="5"/>
  <c r="L198" i="5"/>
  <c r="M198" i="5" s="1"/>
  <c r="L199" i="5"/>
  <c r="M199" i="5" s="1"/>
  <c r="L200" i="5"/>
  <c r="M200" i="5" s="1"/>
  <c r="L201" i="5"/>
  <c r="L202" i="5"/>
  <c r="L203" i="5"/>
  <c r="M203" i="5" s="1"/>
  <c r="L204" i="5"/>
  <c r="L205" i="5"/>
  <c r="L206" i="5"/>
  <c r="L207" i="5"/>
  <c r="M207" i="5" s="1"/>
  <c r="L208" i="5"/>
  <c r="M208" i="5" s="1"/>
  <c r="L209" i="5"/>
  <c r="M209" i="5" s="1"/>
  <c r="L210" i="5"/>
  <c r="L211" i="5"/>
  <c r="L212" i="5"/>
  <c r="M212" i="5" s="1"/>
  <c r="L213" i="5"/>
  <c r="L214" i="5"/>
  <c r="L215" i="5"/>
  <c r="M215" i="5" s="1"/>
  <c r="L216" i="5"/>
  <c r="M216" i="5" s="1"/>
  <c r="L217" i="5"/>
  <c r="M217" i="5" s="1"/>
  <c r="L218" i="5"/>
  <c r="L219" i="5"/>
  <c r="M219" i="5" s="1"/>
  <c r="L220" i="5"/>
  <c r="M220" i="5" s="1"/>
  <c r="L221" i="5"/>
  <c r="L222" i="5"/>
  <c r="M222" i="5" s="1"/>
  <c r="L223" i="5"/>
  <c r="L224" i="5"/>
  <c r="L225" i="5"/>
  <c r="M225" i="5" s="1"/>
  <c r="L226" i="5"/>
  <c r="L227" i="5"/>
  <c r="L228" i="5"/>
  <c r="M228" i="5" s="1"/>
  <c r="L229" i="5"/>
  <c r="L230" i="5"/>
  <c r="M230" i="5" s="1"/>
  <c r="L231" i="5"/>
  <c r="L232" i="5"/>
  <c r="M232" i="5" s="1"/>
  <c r="L233" i="5"/>
  <c r="M233" i="5" s="1"/>
  <c r="L234" i="5"/>
  <c r="L235" i="5"/>
  <c r="M235" i="5" s="1"/>
  <c r="L236" i="5"/>
  <c r="M236" i="5" s="1"/>
  <c r="L237" i="5"/>
  <c r="L238" i="5"/>
  <c r="L239" i="5"/>
  <c r="L240" i="5"/>
  <c r="M240" i="5" s="1"/>
  <c r="L241" i="5"/>
  <c r="M241" i="5" s="1"/>
  <c r="L242" i="5"/>
  <c r="L243" i="5"/>
  <c r="L244" i="5"/>
  <c r="M244" i="5" s="1"/>
  <c r="L245" i="5"/>
  <c r="L246" i="5"/>
  <c r="L247" i="5"/>
  <c r="L248" i="5"/>
  <c r="M248" i="5" s="1"/>
  <c r="L249" i="5"/>
  <c r="M249" i="5" s="1"/>
  <c r="L250" i="5"/>
  <c r="L251" i="5"/>
  <c r="M251" i="5" s="1"/>
  <c r="L252" i="5"/>
  <c r="M252" i="5" s="1"/>
  <c r="L253" i="5"/>
  <c r="L254" i="5"/>
  <c r="L255" i="5"/>
  <c r="M255" i="5" s="1"/>
  <c r="L256" i="5"/>
  <c r="M256" i="5" s="1"/>
  <c r="L257" i="5"/>
  <c r="M257" i="5" s="1"/>
  <c r="L258" i="5"/>
  <c r="M258" i="5" s="1"/>
  <c r="L259" i="5"/>
  <c r="L260" i="5"/>
  <c r="M260" i="5" s="1"/>
  <c r="L261" i="5"/>
  <c r="L262" i="5"/>
  <c r="L263" i="5"/>
  <c r="M263" i="5" s="1"/>
  <c r="L264" i="5"/>
  <c r="M264" i="5" s="1"/>
  <c r="L265" i="5"/>
  <c r="L266" i="5"/>
  <c r="L267" i="5"/>
  <c r="M267" i="5" s="1"/>
  <c r="L268" i="5"/>
  <c r="M268" i="5" s="1"/>
  <c r="L269" i="5"/>
  <c r="L270" i="5"/>
  <c r="L271" i="5"/>
  <c r="M271" i="5" s="1"/>
  <c r="L272" i="5"/>
  <c r="M272" i="5" s="1"/>
  <c r="L273" i="5"/>
  <c r="M273" i="5" s="1"/>
  <c r="L274" i="5"/>
  <c r="L275" i="5"/>
  <c r="L276" i="5"/>
  <c r="M276" i="5" s="1"/>
  <c r="M275" i="5"/>
  <c r="M274" i="5"/>
  <c r="M270" i="5"/>
  <c r="M269" i="5"/>
  <c r="M266" i="5"/>
  <c r="M265" i="5"/>
  <c r="M262" i="5"/>
  <c r="M261" i="5"/>
  <c r="M254" i="5"/>
  <c r="M253" i="5"/>
  <c r="M250" i="5"/>
  <c r="M247" i="5"/>
  <c r="M246" i="5"/>
  <c r="M245" i="5"/>
  <c r="M243" i="5"/>
  <c r="M242" i="5"/>
  <c r="M239" i="5"/>
  <c r="M238" i="5"/>
  <c r="M237" i="5"/>
  <c r="M234" i="5"/>
  <c r="M218" i="5"/>
  <c r="M214" i="5"/>
  <c r="M213" i="5"/>
  <c r="M211" i="5"/>
  <c r="M210" i="5"/>
  <c r="M206" i="5"/>
  <c r="M197" i="5"/>
  <c r="M195" i="5"/>
  <c r="M194" i="5"/>
  <c r="M259" i="5"/>
  <c r="M231" i="5"/>
  <c r="M229" i="5"/>
  <c r="M227" i="5"/>
  <c r="M226" i="5"/>
  <c r="M224" i="5"/>
  <c r="M223" i="5"/>
  <c r="M221" i="5"/>
  <c r="M205" i="5"/>
  <c r="M204" i="5"/>
  <c r="M202" i="5"/>
  <c r="M201" i="5"/>
  <c r="L191" i="5"/>
  <c r="M191" i="5" s="1"/>
  <c r="K67" i="3" l="1"/>
  <c r="D47" i="8"/>
  <c r="G47" i="8" s="1"/>
  <c r="D41" i="8"/>
  <c r="G41" i="8" s="1"/>
  <c r="J71" i="3"/>
  <c r="K71" i="3" s="1"/>
  <c r="D45" i="8"/>
  <c r="G45" i="8" s="1"/>
  <c r="K43" i="3"/>
  <c r="G58" i="8"/>
  <c r="M24" i="1"/>
  <c r="F51" i="8"/>
  <c r="F25" i="8"/>
  <c r="D37" i="8"/>
  <c r="F37" i="8"/>
  <c r="D13" i="8"/>
  <c r="F13" i="8"/>
  <c r="D51" i="8" l="1"/>
  <c r="G51" i="8" s="1"/>
  <c r="G13" i="8"/>
  <c r="G37" i="8"/>
  <c r="F61" i="8"/>
  <c r="K25" i="5" l="1"/>
  <c r="K20" i="5"/>
  <c r="K24" i="5"/>
  <c r="K23" i="5"/>
  <c r="K22" i="5"/>
  <c r="K8" i="5"/>
  <c r="K12" i="5"/>
  <c r="K10" i="5"/>
  <c r="K9" i="5"/>
  <c r="K11" i="5"/>
  <c r="K13" i="5"/>
  <c r="K4" i="5"/>
  <c r="K5" i="5"/>
  <c r="K6" i="5"/>
  <c r="K3" i="5"/>
  <c r="K7" i="5"/>
  <c r="K2" i="5"/>
  <c r="K17" i="5"/>
  <c r="K16" i="5"/>
  <c r="K15" i="5"/>
  <c r="K14" i="5"/>
  <c r="K19" i="5"/>
  <c r="K18" i="5"/>
  <c r="K21" i="5"/>
  <c r="K279" i="5" l="1"/>
  <c r="M15" i="1" l="1"/>
  <c r="M10" i="1"/>
  <c r="M7" i="1"/>
  <c r="M18" i="1"/>
  <c r="M20" i="1"/>
  <c r="M21" i="1"/>
  <c r="M11" i="1"/>
  <c r="M22" i="1"/>
  <c r="M8" i="1"/>
  <c r="M6" i="1"/>
  <c r="L30" i="1"/>
  <c r="L45" i="1"/>
  <c r="M45" i="1" s="1"/>
  <c r="L42" i="1"/>
  <c r="M42" i="1" s="1"/>
  <c r="L40" i="1"/>
  <c r="M40" i="1" s="1"/>
  <c r="L41" i="1"/>
  <c r="M41" i="1" s="1"/>
  <c r="L47" i="1"/>
  <c r="M47" i="1" s="1"/>
  <c r="L39" i="1"/>
  <c r="L54" i="1"/>
  <c r="M54" i="1" s="1"/>
  <c r="L61" i="1"/>
  <c r="M61" i="1" s="1"/>
  <c r="L68" i="1"/>
  <c r="M68" i="1" s="1"/>
  <c r="L63" i="1"/>
  <c r="M63" i="1" s="1"/>
  <c r="L70" i="1"/>
  <c r="M70" i="1" s="1"/>
  <c r="L58" i="1"/>
  <c r="M58" i="1" s="1"/>
  <c r="L67" i="1"/>
  <c r="M67" i="1" s="1"/>
  <c r="L62" i="1"/>
  <c r="M62" i="1" s="1"/>
  <c r="L65" i="1"/>
  <c r="M65" i="1" s="1"/>
  <c r="L69" i="1"/>
  <c r="M69" i="1" s="1"/>
  <c r="L57" i="1"/>
  <c r="M57" i="1" s="1"/>
  <c r="L55" i="1"/>
  <c r="M55" i="1" s="1"/>
  <c r="L53" i="1"/>
  <c r="M53" i="1" s="1"/>
  <c r="L56" i="1"/>
  <c r="M56" i="1" s="1"/>
  <c r="L64" i="1"/>
  <c r="M64" i="1" s="1"/>
  <c r="L60" i="1"/>
  <c r="M60" i="1" s="1"/>
  <c r="L52" i="1"/>
  <c r="L59" i="1"/>
  <c r="M59" i="1" s="1"/>
  <c r="M17" i="1"/>
  <c r="M180" i="5"/>
  <c r="M183" i="5"/>
  <c r="M176" i="5"/>
  <c r="M182" i="5"/>
  <c r="M172" i="5"/>
  <c r="M187" i="5"/>
  <c r="M186" i="5"/>
  <c r="M175" i="5"/>
  <c r="M171" i="5"/>
  <c r="M174" i="5"/>
  <c r="M178" i="5"/>
  <c r="M113" i="5"/>
  <c r="M130" i="5"/>
  <c r="M128" i="5"/>
  <c r="M125" i="5"/>
  <c r="M123" i="5"/>
  <c r="M96" i="5"/>
  <c r="M88" i="5"/>
  <c r="M95" i="5"/>
  <c r="M89" i="5"/>
  <c r="M90" i="5"/>
  <c r="M106" i="5"/>
  <c r="M102" i="5"/>
  <c r="M91" i="5"/>
  <c r="M103" i="5"/>
  <c r="M64" i="5"/>
  <c r="M86" i="5"/>
  <c r="M55" i="5"/>
  <c r="M80" i="5"/>
  <c r="M77" i="5"/>
  <c r="M58" i="5"/>
  <c r="M74" i="5"/>
  <c r="M57" i="5"/>
  <c r="M85" i="5"/>
  <c r="M84" i="5"/>
  <c r="M75" i="5"/>
  <c r="M60" i="5"/>
  <c r="M65" i="5"/>
  <c r="M82" i="5"/>
  <c r="M79" i="5"/>
  <c r="M66" i="5"/>
  <c r="M54" i="5"/>
  <c r="M61" i="5"/>
  <c r="M36" i="5"/>
  <c r="M46" i="5"/>
  <c r="M35" i="5"/>
  <c r="M44" i="5"/>
  <c r="M48" i="5"/>
  <c r="M51" i="5"/>
  <c r="M49" i="5"/>
  <c r="M47" i="5"/>
  <c r="M42" i="5"/>
  <c r="M50" i="5"/>
  <c r="M43" i="5"/>
  <c r="M32" i="5"/>
  <c r="M33" i="5"/>
  <c r="L26" i="5"/>
  <c r="M26" i="5" s="1"/>
  <c r="M28" i="5"/>
  <c r="M27" i="5"/>
  <c r="M31" i="5"/>
  <c r="M29" i="5"/>
  <c r="M93" i="5"/>
  <c r="M92" i="5"/>
  <c r="M107" i="5"/>
  <c r="M94" i="5"/>
  <c r="M105" i="5"/>
  <c r="M98" i="5"/>
  <c r="M97" i="5"/>
  <c r="M108" i="5"/>
  <c r="M100" i="5"/>
  <c r="M99" i="5"/>
  <c r="M104" i="5"/>
  <c r="M101" i="5"/>
  <c r="M68" i="5"/>
  <c r="M53" i="5"/>
  <c r="M67" i="5"/>
  <c r="M73" i="5"/>
  <c r="M69" i="5"/>
  <c r="M81" i="5"/>
  <c r="M78" i="5"/>
  <c r="M56" i="5"/>
  <c r="M70" i="5"/>
  <c r="M72" i="5"/>
  <c r="M87" i="5"/>
  <c r="M76" i="5"/>
  <c r="M71" i="5"/>
  <c r="M59" i="5"/>
  <c r="M62" i="5"/>
  <c r="M83" i="5"/>
  <c r="M63" i="5"/>
  <c r="M37" i="5"/>
  <c r="M41" i="5"/>
  <c r="M38" i="5"/>
  <c r="M40" i="5"/>
  <c r="M45" i="5"/>
  <c r="M34" i="5"/>
  <c r="M52" i="5"/>
  <c r="M39" i="5"/>
  <c r="M30" i="5"/>
  <c r="M52" i="1" l="1"/>
  <c r="L71" i="1"/>
  <c r="M39" i="1"/>
  <c r="L50" i="1"/>
  <c r="M30" i="1"/>
  <c r="L36" i="1"/>
  <c r="F73" i="1"/>
  <c r="D21" i="8" l="1"/>
  <c r="G21" i="8" s="1"/>
  <c r="M71" i="1"/>
  <c r="D19" i="8"/>
  <c r="G19" i="8" s="1"/>
  <c r="M50" i="1"/>
  <c r="D17" i="8"/>
  <c r="M36" i="1"/>
  <c r="AZ66" i="8"/>
  <c r="BB66" i="8"/>
  <c r="D25" i="8" l="1"/>
  <c r="G17" i="8"/>
  <c r="BC66" i="8"/>
  <c r="D61" i="8" l="1"/>
  <c r="G61" i="8" s="1"/>
  <c r="G25" i="8"/>
  <c r="AT54" i="8"/>
  <c r="AR54" i="8"/>
  <c r="AT41" i="8"/>
  <c r="AR41" i="8"/>
  <c r="AT28" i="8"/>
  <c r="AR28" i="8"/>
  <c r="AT15" i="8"/>
  <c r="AR15" i="8"/>
  <c r="AR66" i="8" l="1"/>
  <c r="AU15" i="8"/>
  <c r="AT66" i="8"/>
  <c r="AU41" i="8"/>
  <c r="AU28" i="8"/>
  <c r="AU54" i="8"/>
  <c r="AU66" i="8" l="1"/>
  <c r="L2" i="5" l="1"/>
  <c r="M124" i="5"/>
  <c r="M122" i="5"/>
  <c r="M155" i="5"/>
  <c r="M158" i="5"/>
  <c r="M121" i="5"/>
  <c r="M144" i="5"/>
  <c r="M117" i="5"/>
  <c r="M149" i="5"/>
  <c r="M156" i="5"/>
  <c r="M147" i="5"/>
  <c r="M188" i="5"/>
  <c r="M173" i="5"/>
  <c r="M181" i="5"/>
  <c r="M153" i="5"/>
  <c r="M185" i="5"/>
  <c r="M137" i="5"/>
  <c r="M177" i="5"/>
  <c r="M110" i="5"/>
  <c r="M136" i="5"/>
  <c r="M114" i="5"/>
  <c r="M109" i="5"/>
  <c r="M115" i="5"/>
  <c r="M112" i="5"/>
  <c r="M161" i="5"/>
  <c r="M132" i="5"/>
  <c r="M168" i="5"/>
  <c r="M119" i="5"/>
  <c r="M139" i="5"/>
  <c r="M131" i="5"/>
  <c r="M163" i="5"/>
  <c r="M151" i="5"/>
  <c r="M148" i="5"/>
  <c r="M166" i="5"/>
  <c r="M152" i="5"/>
  <c r="M118" i="5"/>
  <c r="M120" i="5"/>
  <c r="M154" i="5"/>
  <c r="M138" i="5"/>
  <c r="M134" i="5"/>
  <c r="M142" i="5"/>
  <c r="M164" i="5"/>
  <c r="M133" i="5"/>
  <c r="M167" i="5"/>
  <c r="M146" i="5"/>
  <c r="M170" i="5"/>
  <c r="M150" i="5"/>
  <c r="M135" i="5"/>
  <c r="M141" i="5"/>
  <c r="M189" i="5"/>
  <c r="M184" i="5"/>
  <c r="M190" i="5"/>
  <c r="M165" i="5"/>
  <c r="M179" i="5"/>
  <c r="M126" i="5"/>
  <c r="M116" i="5"/>
  <c r="M160" i="5"/>
  <c r="M111" i="5"/>
  <c r="M162" i="5"/>
  <c r="M127" i="5"/>
  <c r="L279" i="5" l="1"/>
  <c r="M11" i="5"/>
  <c r="M13" i="5"/>
  <c r="M23" i="5"/>
  <c r="M19" i="5"/>
  <c r="M129" i="5"/>
  <c r="M18" i="5"/>
  <c r="M25" i="5"/>
  <c r="M8" i="5"/>
  <c r="M3" i="5"/>
  <c r="M17" i="5"/>
  <c r="M21" i="5"/>
  <c r="M9" i="5"/>
  <c r="M2" i="5"/>
  <c r="M5" i="5"/>
  <c r="M12" i="5"/>
  <c r="M14" i="5"/>
  <c r="M4" i="5"/>
  <c r="M15" i="5"/>
  <c r="M16" i="5"/>
  <c r="M10" i="5"/>
  <c r="M22" i="5"/>
  <c r="M6" i="5"/>
  <c r="M20" i="5"/>
  <c r="M24" i="5"/>
  <c r="M7" i="5"/>
  <c r="K39" i="4" l="1"/>
</calcChain>
</file>

<file path=xl/sharedStrings.xml><?xml version="1.0" encoding="utf-8"?>
<sst xmlns="http://schemas.openxmlformats.org/spreadsheetml/2006/main" count="2932" uniqueCount="211">
  <si>
    <t>Total</t>
  </si>
  <si>
    <t>Pos.</t>
  </si>
  <si>
    <t>Nom</t>
  </si>
  <si>
    <t>P1</t>
  </si>
  <si>
    <t>P2</t>
  </si>
  <si>
    <t>P3</t>
  </si>
  <si>
    <t>P4</t>
  </si>
  <si>
    <t>P5</t>
  </si>
  <si>
    <t>P6</t>
  </si>
  <si>
    <t>P7</t>
  </si>
  <si>
    <t>P8</t>
  </si>
  <si>
    <t>Zbinden Ruth</t>
  </si>
  <si>
    <t>Morand Marie-Noëlle</t>
  </si>
  <si>
    <t>Guyot Christine</t>
  </si>
  <si>
    <t>Aries Claudia</t>
  </si>
  <si>
    <t>Pasquier Virginie</t>
  </si>
  <si>
    <t>Vergère Patricia</t>
  </si>
  <si>
    <t>Grillet Liliane</t>
  </si>
  <si>
    <t>Despres Marylène</t>
  </si>
  <si>
    <t>Corbo Pierre</t>
  </si>
  <si>
    <t>Gozzo Alain</t>
  </si>
  <si>
    <t>Nemeskeri Julien</t>
  </si>
  <si>
    <t>Vergère Pascal</t>
  </si>
  <si>
    <t>Martin José</t>
  </si>
  <si>
    <t>Moser René</t>
  </si>
  <si>
    <t>Roagna Gilles-Eric</t>
  </si>
  <si>
    <t>Huberson Guillaume</t>
  </si>
  <si>
    <t>Musa Jesper</t>
  </si>
  <si>
    <t>Parome Richard</t>
  </si>
  <si>
    <t>Serrano Ronaldo</t>
  </si>
  <si>
    <t>Groux Gilbert</t>
  </si>
  <si>
    <t>Gratziu Rossano</t>
  </si>
  <si>
    <t>Rosa Pedro</t>
  </si>
  <si>
    <t>Cat</t>
  </si>
  <si>
    <t>Jaena Emma</t>
  </si>
  <si>
    <t>Faller Nezza</t>
  </si>
  <si>
    <t>Karrer Luisita</t>
  </si>
  <si>
    <t>Louvrier Ivana</t>
  </si>
  <si>
    <t>Perito Pascal</t>
  </si>
  <si>
    <t>Miano Nunziato</t>
  </si>
  <si>
    <t>Rosset Franck</t>
  </si>
  <si>
    <t>Da Silva Mario</t>
  </si>
  <si>
    <t>Carolino Romulo</t>
  </si>
  <si>
    <t>Mancuso Angelo</t>
  </si>
  <si>
    <t>Hutzli Philippe</t>
  </si>
  <si>
    <t>Baruh Enis</t>
  </si>
  <si>
    <t>Corminboeuf Pascal</t>
  </si>
  <si>
    <t>Martinez Mary-Claude</t>
  </si>
  <si>
    <t>Genillard Ralph-Yves</t>
  </si>
  <si>
    <t>Grosrey Krystel</t>
  </si>
  <si>
    <t>Pahud Chinny</t>
  </si>
  <si>
    <t>Barbuscia Isabelle</t>
  </si>
  <si>
    <t>Terrettaz Janique</t>
  </si>
  <si>
    <t>Cardinaux Pierre-Alain</t>
  </si>
  <si>
    <t>Burri Katia</t>
  </si>
  <si>
    <t>Manco Anthony</t>
  </si>
  <si>
    <t>Meier Pierre</t>
  </si>
  <si>
    <t>Gomez Domingo</t>
  </si>
  <si>
    <t>Monnier Michel</t>
  </si>
  <si>
    <t>Monti Olivier</t>
  </si>
  <si>
    <t>Faller Merri</t>
  </si>
  <si>
    <t>Moyenne</t>
  </si>
  <si>
    <t>Parties</t>
  </si>
  <si>
    <t>Moy.</t>
  </si>
  <si>
    <t>Morales Serrano Eduardo</t>
  </si>
  <si>
    <t>Diaz Lopez José Manuel</t>
  </si>
  <si>
    <t>Karrer Jean</t>
  </si>
  <si>
    <t>D'Apice Vincenzo</t>
  </si>
  <si>
    <t>Favre Jean-Marie</t>
  </si>
  <si>
    <t>Petringa Antonio</t>
  </si>
  <si>
    <t>Almudever Celina</t>
  </si>
  <si>
    <t>Bull Oliver</t>
  </si>
  <si>
    <t>Pellein Stéphane</t>
  </si>
  <si>
    <t>Golay Daniel</t>
  </si>
  <si>
    <t>Dodah Moonesh</t>
  </si>
  <si>
    <t>Seydoux Pascal</t>
  </si>
  <si>
    <t>D'Apice Eladio</t>
  </si>
  <si>
    <t>Stutz René</t>
  </si>
  <si>
    <t>Chappuis Bernard</t>
  </si>
  <si>
    <t>Cataldo Wiliam</t>
  </si>
  <si>
    <t>Mermoud Alex</t>
  </si>
  <si>
    <t>Gabriel Eric</t>
  </si>
  <si>
    <t>Manco Daniel</t>
  </si>
  <si>
    <t>Bravo Mario</t>
  </si>
  <si>
    <t>Jules Pascal</t>
  </si>
  <si>
    <t>Calzavara Bernard</t>
  </si>
  <si>
    <t>Mardi 17 janvier 2023</t>
  </si>
  <si>
    <t>Individuels</t>
  </si>
  <si>
    <t>Doublettes</t>
  </si>
  <si>
    <t>Trio</t>
  </si>
  <si>
    <t>Discipline</t>
  </si>
  <si>
    <t>Étiquettes de lignes</t>
  </si>
  <si>
    <t>Total général</t>
  </si>
  <si>
    <t>Nicole Roger</t>
  </si>
  <si>
    <t>Ronchi Jacques</t>
  </si>
  <si>
    <t>(Tous)</t>
  </si>
  <si>
    <t>Nombre de 200</t>
  </si>
  <si>
    <t>Total 200</t>
  </si>
  <si>
    <t>All Events</t>
  </si>
  <si>
    <t>A</t>
  </si>
  <si>
    <t>B</t>
  </si>
  <si>
    <t>C</t>
  </si>
  <si>
    <t>Groupe</t>
  </si>
  <si>
    <t>Dame</t>
  </si>
  <si>
    <t>Moyennes</t>
  </si>
  <si>
    <t>Championnat Genevois 2023</t>
  </si>
  <si>
    <t>Championnat Genevois 2022</t>
  </si>
  <si>
    <t>Championnat Genevois 2020</t>
  </si>
  <si>
    <t>Finale All Events - Hommes - Categorie A</t>
  </si>
  <si>
    <t xml:space="preserve">Finale All Events - Dames </t>
  </si>
  <si>
    <t>Finale All Events - Dames - Categorie A</t>
  </si>
  <si>
    <t>Finales All Events - Hommes - Categorie B</t>
  </si>
  <si>
    <t>Finales All Events - Hommes - Categorie C</t>
  </si>
  <si>
    <t>Finales All Events - Dames - Categorie B</t>
  </si>
  <si>
    <t>TOTAL</t>
  </si>
  <si>
    <t>Individuel hommes - Categorie A</t>
  </si>
  <si>
    <t>Individuel hommes - Categorie B</t>
  </si>
  <si>
    <t>Individuel hommes - Categorie C</t>
  </si>
  <si>
    <t>Individuel dames</t>
  </si>
  <si>
    <t>Individuel dames - Categorie A</t>
  </si>
  <si>
    <t>Individuel dames - Categorie B</t>
  </si>
  <si>
    <t>Doublette hommes - Categorie A</t>
  </si>
  <si>
    <t>Doublette hommes - Categorie B</t>
  </si>
  <si>
    <t>Doublette hommes - Categorie C</t>
  </si>
  <si>
    <t>Doublette dames</t>
  </si>
  <si>
    <t>Doublette dames - Categorie A</t>
  </si>
  <si>
    <t>Doublette dames - Categorie B</t>
  </si>
  <si>
    <t>Triplette hommes A</t>
  </si>
  <si>
    <t>Triplette hommes B</t>
  </si>
  <si>
    <t>Triplette hommes C</t>
  </si>
  <si>
    <t>Triplette dames</t>
  </si>
  <si>
    <t>Triplette mixte</t>
  </si>
  <si>
    <t>Doublette Mixte - Categorie A</t>
  </si>
  <si>
    <t>Doublette Mixte - Categorie B</t>
  </si>
  <si>
    <t>Moyenne générale</t>
  </si>
  <si>
    <t>Championnat Genevois 2019</t>
  </si>
  <si>
    <t>Championnat Genevois 2018</t>
  </si>
  <si>
    <t>Rosa-Guerra Celine</t>
  </si>
  <si>
    <t>Dela Pena Jingkie</t>
  </si>
  <si>
    <t>Franco Jonani</t>
  </si>
  <si>
    <t>Lapustin Mihail</t>
  </si>
  <si>
    <t>Menoud François</t>
  </si>
  <si>
    <t>Bellon Damien</t>
  </si>
  <si>
    <t>Le Scanff Jean-François</t>
  </si>
  <si>
    <t>Loubier Pascal</t>
  </si>
  <si>
    <t>Flores Alfredo</t>
  </si>
  <si>
    <t>Moser Noraida</t>
  </si>
  <si>
    <t>Cardinaux Cédric</t>
  </si>
  <si>
    <t>Klima Martin</t>
  </si>
  <si>
    <t>Andrianjafy Monty</t>
  </si>
  <si>
    <t>Umali Jaime</t>
  </si>
  <si>
    <t>Umali James Matthew</t>
  </si>
  <si>
    <t>Visalli Giuseppe</t>
  </si>
  <si>
    <t>Barbezat Francis</t>
  </si>
  <si>
    <t>Frei Robert</t>
  </si>
  <si>
    <t>Chavaz Didier</t>
  </si>
  <si>
    <t>Lundi 15 janvier 2024</t>
  </si>
  <si>
    <t>Sauthier Philippe</t>
  </si>
  <si>
    <t>Championnat Genevois 2024</t>
  </si>
  <si>
    <t>Hutzli Christian</t>
  </si>
  <si>
    <t>Moser Roberto</t>
  </si>
  <si>
    <t>Terrettaz Joey</t>
  </si>
  <si>
    <t>Walther Jeanette</t>
  </si>
  <si>
    <t>Nb 200</t>
  </si>
  <si>
    <t>Championnat Genevois 2025</t>
  </si>
  <si>
    <t>Paras Marife</t>
  </si>
  <si>
    <t>Moyat Magali</t>
  </si>
  <si>
    <t>Flores Merlinda</t>
  </si>
  <si>
    <t>Schmisser Laurent</t>
  </si>
  <si>
    <t>Pascal Jules</t>
  </si>
  <si>
    <t>Huynh Thanh Dat</t>
  </si>
  <si>
    <t>Rosa-Guerraz Céline</t>
  </si>
  <si>
    <t>Individuels 2025</t>
  </si>
  <si>
    <t>Doublette 2025</t>
  </si>
  <si>
    <t>Grassin Frédéric</t>
  </si>
  <si>
    <t>Meythiaz Claude</t>
  </si>
  <si>
    <t>Caldi Jean-Marc</t>
  </si>
  <si>
    <t>Rosaz - Guerraz Céline</t>
  </si>
  <si>
    <t>Rioja Manuel</t>
  </si>
  <si>
    <t>Bouget Cynthia</t>
  </si>
  <si>
    <t>H</t>
  </si>
  <si>
    <t>D</t>
  </si>
  <si>
    <t>Triplettes hommes - Categorie A</t>
  </si>
  <si>
    <t>QA</t>
  </si>
  <si>
    <t>Cataldo Jayson</t>
  </si>
  <si>
    <t>All events Dames - HB - HA - HC</t>
  </si>
  <si>
    <t>Championnats Genevois 2025</t>
  </si>
  <si>
    <t>Classements individuels</t>
  </si>
  <si>
    <t>All Events dames - Dames ( Pistes 3-8 )</t>
  </si>
  <si>
    <t>Rosa - Guerraz Céline</t>
  </si>
  <si>
    <t>All Events hommes - Hommes ( Pistes 9-14 ) - Categorie B</t>
  </si>
  <si>
    <t>All Events hommes - Hommes ( Pistes 15-20 ) - Categorie A</t>
  </si>
  <si>
    <t>All Events hommes - Hommes ( Pistes 21-26 ) - Categorie C</t>
  </si>
  <si>
    <t>Individuel</t>
  </si>
  <si>
    <t>Double</t>
  </si>
  <si>
    <t>NB 200</t>
  </si>
  <si>
    <t>de P1</t>
  </si>
  <si>
    <t>de P2</t>
  </si>
  <si>
    <t>de P3</t>
  </si>
  <si>
    <t>de P4</t>
  </si>
  <si>
    <t>de P5</t>
  </si>
  <si>
    <t>de P6</t>
  </si>
  <si>
    <t>de P7</t>
  </si>
  <si>
    <t>de P8</t>
  </si>
  <si>
    <t>de Total</t>
  </si>
  <si>
    <t>de Parties</t>
  </si>
  <si>
    <t>de Moyenne2</t>
  </si>
  <si>
    <t>de NB 200</t>
  </si>
  <si>
    <t>Étiquettes lignes</t>
  </si>
  <si>
    <t>Dames</t>
  </si>
  <si>
    <t>Mixte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</si>
</sst>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&quot;fr.&quot;\ #,##0.00;[Red]&quot;fr.&quot;\ \-#,##0.00"/>
  </numFmts>
  <fonts count="49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57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6"/>
      <color rgb="FF00000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u/>
      <sz val="12"/>
      <color theme="10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"/>
      <family val="2"/>
    </font>
    <font>
      <b/>
      <sz val="7"/>
      <color rgb="FF000000"/>
      <name val="Arial"/>
      <family val="2"/>
    </font>
    <font>
      <b/>
      <sz val="16"/>
      <color theme="1"/>
      <name val="Arial"/>
      <family val="2"/>
    </font>
    <font>
      <b/>
      <sz val="12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4"/>
      <color rgb="FFFF0000"/>
      <name val="Arial"/>
      <family val="2"/>
    </font>
    <font>
      <sz val="12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Arial"/>
      <family val="2"/>
    </font>
    <font>
      <sz val="9"/>
      <color rgb="FF000000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b/>
      <sz val="12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8"/>
      <color rgb="FF000000"/>
      <name val="Arial"/>
      <family val="2"/>
    </font>
    <font>
      <b/>
      <sz val="7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rgb="FF000000"/>
      <name val="Arial"/>
      <family val="2"/>
    </font>
    <font>
      <b/>
      <sz val="8"/>
      <color rgb="FF000000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CCCE6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C0C0C0"/>
      </left>
      <right/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/>
      <right/>
      <top/>
      <bottom style="medium">
        <color rgb="FFC0C0C0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8" fillId="0" borderId="0"/>
  </cellStyleXfs>
  <cellXfs count="265">
    <xf numFmtId="0" fontId="0" fillId="0" borderId="0" xfId="0"/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1" fillId="34" borderId="10" xfId="42" applyFill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21" fillId="0" borderId="10" xfId="42" applyFill="1" applyBorder="1" applyAlignment="1">
      <alignment horizontal="left" vertical="center" wrapText="1"/>
    </xf>
    <xf numFmtId="0" fontId="20" fillId="0" borderId="10" xfId="0" applyFont="1" applyBorder="1" applyAlignment="1">
      <alignment horizontal="center" vertical="center" wrapText="1"/>
    </xf>
    <xf numFmtId="2" fontId="19" fillId="0" borderId="1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6" fillId="0" borderId="0" xfId="0" applyFont="1" applyAlignment="1">
      <alignment horizontal="center" vertical="center"/>
    </xf>
    <xf numFmtId="0" fontId="26" fillId="0" borderId="0" xfId="0" applyFont="1"/>
    <xf numFmtId="0" fontId="21" fillId="35" borderId="10" xfId="42" applyFill="1" applyBorder="1" applyAlignment="1">
      <alignment horizontal="left" vertical="center" wrapText="1"/>
    </xf>
    <xf numFmtId="0" fontId="21" fillId="36" borderId="10" xfId="42" applyFill="1" applyBorder="1" applyAlignment="1">
      <alignment horizontal="left" vertical="center" wrapText="1"/>
    </xf>
    <xf numFmtId="0" fontId="16" fillId="0" borderId="0" xfId="0" applyFont="1"/>
    <xf numFmtId="2" fontId="0" fillId="36" borderId="0" xfId="0" applyNumberFormat="1" applyFill="1" applyAlignment="1">
      <alignment horizontal="center" vertical="center"/>
    </xf>
    <xf numFmtId="2" fontId="0" fillId="35" borderId="0" xfId="0" applyNumberFormat="1" applyFill="1" applyAlignment="1">
      <alignment horizontal="center" vertical="center"/>
    </xf>
    <xf numFmtId="0" fontId="26" fillId="0" borderId="0" xfId="43" applyFont="1" applyAlignment="1">
      <alignment horizontal="center" vertical="center"/>
    </xf>
    <xf numFmtId="0" fontId="28" fillId="0" borderId="0" xfId="43"/>
    <xf numFmtId="0" fontId="26" fillId="0" borderId="0" xfId="43" applyFont="1"/>
    <xf numFmtId="0" fontId="26" fillId="0" borderId="0" xfId="43" applyFont="1" applyAlignment="1">
      <alignment horizontal="center"/>
    </xf>
    <xf numFmtId="2" fontId="26" fillId="0" borderId="0" xfId="43" applyNumberFormat="1" applyFont="1" applyAlignment="1">
      <alignment horizontal="center" vertical="center"/>
    </xf>
    <xf numFmtId="2" fontId="26" fillId="0" borderId="0" xfId="43" applyNumberFormat="1" applyFont="1" applyAlignment="1">
      <alignment horizontal="center"/>
    </xf>
    <xf numFmtId="0" fontId="29" fillId="0" borderId="0" xfId="43" applyFont="1"/>
    <xf numFmtId="0" fontId="30" fillId="0" borderId="0" xfId="43" applyFont="1"/>
    <xf numFmtId="0" fontId="30" fillId="0" borderId="0" xfId="43" applyFont="1" applyAlignment="1">
      <alignment horizontal="center"/>
    </xf>
    <xf numFmtId="164" fontId="30" fillId="0" borderId="11" xfId="43" applyNumberFormat="1" applyFont="1" applyBorder="1" applyAlignment="1">
      <alignment horizontal="center" vertical="center"/>
    </xf>
    <xf numFmtId="164" fontId="31" fillId="0" borderId="11" xfId="43" applyNumberFormat="1" applyFont="1" applyBorder="1" applyAlignment="1">
      <alignment vertical="center"/>
    </xf>
    <xf numFmtId="164" fontId="30" fillId="0" borderId="11" xfId="43" applyNumberFormat="1" applyFont="1" applyBorder="1" applyAlignment="1">
      <alignment vertical="center"/>
    </xf>
    <xf numFmtId="1" fontId="31" fillId="0" borderId="11" xfId="43" applyNumberFormat="1" applyFont="1" applyBorder="1" applyAlignment="1">
      <alignment horizontal="center" vertical="center"/>
    </xf>
    <xf numFmtId="164" fontId="31" fillId="0" borderId="11" xfId="43" applyNumberFormat="1" applyFont="1" applyBorder="1" applyAlignment="1">
      <alignment horizontal="center" vertical="center"/>
    </xf>
    <xf numFmtId="0" fontId="30" fillId="0" borderId="0" xfId="43" applyFont="1" applyAlignment="1">
      <alignment vertical="center"/>
    </xf>
    <xf numFmtId="2" fontId="30" fillId="0" borderId="0" xfId="43" applyNumberFormat="1" applyFont="1" applyAlignment="1">
      <alignment horizontal="center" vertical="center"/>
    </xf>
    <xf numFmtId="0" fontId="29" fillId="0" borderId="0" xfId="43" applyFont="1" applyAlignment="1">
      <alignment vertical="center"/>
    </xf>
    <xf numFmtId="164" fontId="30" fillId="0" borderId="12" xfId="43" applyNumberFormat="1" applyFont="1" applyBorder="1" applyAlignment="1">
      <alignment horizontal="center" vertical="center"/>
    </xf>
    <xf numFmtId="164" fontId="31" fillId="0" borderId="12" xfId="43" applyNumberFormat="1" applyFont="1" applyBorder="1" applyAlignment="1">
      <alignment vertical="center"/>
    </xf>
    <xf numFmtId="164" fontId="30" fillId="0" borderId="12" xfId="43" applyNumberFormat="1" applyFont="1" applyBorder="1" applyAlignment="1">
      <alignment vertical="center"/>
    </xf>
    <xf numFmtId="1" fontId="31" fillId="0" borderId="12" xfId="43" applyNumberFormat="1" applyFont="1" applyBorder="1" applyAlignment="1">
      <alignment horizontal="center" vertical="center"/>
    </xf>
    <xf numFmtId="164" fontId="30" fillId="0" borderId="0" xfId="43" applyNumberFormat="1" applyFont="1" applyAlignment="1">
      <alignment horizontal="center" vertical="center"/>
    </xf>
    <xf numFmtId="164" fontId="31" fillId="0" borderId="0" xfId="43" applyNumberFormat="1" applyFont="1" applyAlignment="1">
      <alignment vertical="center"/>
    </xf>
    <xf numFmtId="164" fontId="30" fillId="0" borderId="0" xfId="43" applyNumberFormat="1" applyFont="1" applyAlignment="1">
      <alignment vertical="center"/>
    </xf>
    <xf numFmtId="1" fontId="31" fillId="0" borderId="0" xfId="43" applyNumberFormat="1" applyFont="1" applyAlignment="1">
      <alignment horizontal="center" vertical="center" wrapText="1"/>
    </xf>
    <xf numFmtId="164" fontId="31" fillId="0" borderId="0" xfId="43" applyNumberFormat="1" applyFont="1" applyAlignment="1">
      <alignment horizontal="center" vertical="center" wrapText="1"/>
    </xf>
    <xf numFmtId="1" fontId="31" fillId="0" borderId="11" xfId="43" applyNumberFormat="1" applyFont="1" applyBorder="1" applyAlignment="1">
      <alignment horizontal="center" vertical="center" wrapText="1"/>
    </xf>
    <xf numFmtId="164" fontId="31" fillId="0" borderId="11" xfId="43" applyNumberFormat="1" applyFont="1" applyBorder="1" applyAlignment="1">
      <alignment horizontal="center" vertical="center" wrapText="1"/>
    </xf>
    <xf numFmtId="0" fontId="30" fillId="0" borderId="0" xfId="43" applyFont="1" applyAlignment="1">
      <alignment horizontal="center" vertical="center"/>
    </xf>
    <xf numFmtId="165" fontId="31" fillId="0" borderId="0" xfId="43" applyNumberFormat="1" applyFont="1" applyAlignment="1">
      <alignment vertical="center"/>
    </xf>
    <xf numFmtId="0" fontId="31" fillId="0" borderId="0" xfId="43" applyFont="1" applyAlignment="1">
      <alignment vertical="center"/>
    </xf>
    <xf numFmtId="0" fontId="31" fillId="0" borderId="0" xfId="43" applyFont="1" applyAlignment="1">
      <alignment horizontal="center" vertical="center"/>
    </xf>
    <xf numFmtId="2" fontId="31" fillId="0" borderId="0" xfId="43" applyNumberFormat="1" applyFont="1" applyAlignment="1">
      <alignment horizontal="center" vertical="center"/>
    </xf>
    <xf numFmtId="1" fontId="31" fillId="0" borderId="0" xfId="43" applyNumberFormat="1" applyFont="1" applyAlignment="1">
      <alignment horizontal="center" vertical="center"/>
    </xf>
    <xf numFmtId="0" fontId="28" fillId="0" borderId="0" xfId="43" applyAlignment="1">
      <alignment horizontal="center" vertical="center"/>
    </xf>
    <xf numFmtId="0" fontId="30" fillId="0" borderId="11" xfId="43" applyFont="1" applyBorder="1" applyAlignment="1">
      <alignment horizontal="center" vertical="center"/>
    </xf>
    <xf numFmtId="165" fontId="31" fillId="0" borderId="11" xfId="43" applyNumberFormat="1" applyFont="1" applyBorder="1" applyAlignment="1">
      <alignment vertical="center"/>
    </xf>
    <xf numFmtId="0" fontId="31" fillId="0" borderId="11" xfId="43" applyFont="1" applyBorder="1" applyAlignment="1">
      <alignment vertical="center"/>
    </xf>
    <xf numFmtId="0" fontId="31" fillId="0" borderId="11" xfId="43" applyFont="1" applyBorder="1" applyAlignment="1">
      <alignment horizontal="center" vertical="center"/>
    </xf>
    <xf numFmtId="0" fontId="30" fillId="0" borderId="11" xfId="43" applyFont="1" applyBorder="1" applyAlignment="1">
      <alignment vertical="center"/>
    </xf>
    <xf numFmtId="0" fontId="30" fillId="0" borderId="13" xfId="43" applyFont="1" applyBorder="1" applyAlignment="1">
      <alignment horizontal="center" vertical="center"/>
    </xf>
    <xf numFmtId="165" fontId="31" fillId="0" borderId="13" xfId="43" applyNumberFormat="1" applyFont="1" applyBorder="1" applyAlignment="1">
      <alignment vertical="center"/>
    </xf>
    <xf numFmtId="0" fontId="31" fillId="0" borderId="13" xfId="43" applyFont="1" applyBorder="1" applyAlignment="1">
      <alignment vertical="center"/>
    </xf>
    <xf numFmtId="0" fontId="31" fillId="0" borderId="13" xfId="43" applyFont="1" applyBorder="1" applyAlignment="1">
      <alignment horizontal="center" vertical="center"/>
    </xf>
    <xf numFmtId="1" fontId="31" fillId="0" borderId="13" xfId="43" applyNumberFormat="1" applyFont="1" applyBorder="1" applyAlignment="1">
      <alignment horizontal="center" vertical="center"/>
    </xf>
    <xf numFmtId="0" fontId="31" fillId="0" borderId="0" xfId="43" applyFont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1" fontId="28" fillId="0" borderId="0" xfId="43" applyNumberFormat="1" applyAlignment="1">
      <alignment horizontal="center" vertical="center"/>
    </xf>
    <xf numFmtId="164" fontId="31" fillId="0" borderId="0" xfId="43" applyNumberFormat="1" applyFont="1" applyAlignment="1">
      <alignment horizontal="center" vertical="center"/>
    </xf>
    <xf numFmtId="2" fontId="31" fillId="0" borderId="11" xfId="43" applyNumberFormat="1" applyFont="1" applyBorder="1" applyAlignment="1">
      <alignment horizontal="center" vertical="center"/>
    </xf>
    <xf numFmtId="0" fontId="32" fillId="0" borderId="0" xfId="43" applyFont="1" applyAlignment="1">
      <alignment horizontal="center" vertical="center"/>
    </xf>
    <xf numFmtId="0" fontId="27" fillId="0" borderId="0" xfId="43" applyFont="1" applyAlignment="1">
      <alignment vertical="center"/>
    </xf>
    <xf numFmtId="0" fontId="32" fillId="0" borderId="0" xfId="43" applyFont="1" applyAlignment="1">
      <alignment vertical="center"/>
    </xf>
    <xf numFmtId="1" fontId="27" fillId="0" borderId="0" xfId="43" applyNumberFormat="1" applyFont="1" applyAlignment="1">
      <alignment horizontal="center" vertical="center"/>
    </xf>
    <xf numFmtId="0" fontId="33" fillId="0" borderId="0" xfId="43" applyFont="1"/>
    <xf numFmtId="164" fontId="27" fillId="0" borderId="0" xfId="43" applyNumberFormat="1" applyFont="1" applyAlignment="1">
      <alignment horizontal="center" vertical="center"/>
    </xf>
    <xf numFmtId="0" fontId="26" fillId="0" borderId="0" xfId="0" applyFont="1" applyAlignment="1">
      <alignment horizontal="center"/>
    </xf>
    <xf numFmtId="2" fontId="26" fillId="0" borderId="0" xfId="0" applyNumberFormat="1" applyFont="1" applyAlignment="1">
      <alignment horizontal="center"/>
    </xf>
    <xf numFmtId="0" fontId="29" fillId="0" borderId="0" xfId="0" applyFont="1"/>
    <xf numFmtId="0" fontId="30" fillId="0" borderId="0" xfId="0" applyFont="1" applyAlignment="1">
      <alignment horizontal="center"/>
    </xf>
    <xf numFmtId="0" fontId="30" fillId="0" borderId="11" xfId="0" applyFont="1" applyBorder="1" applyAlignment="1">
      <alignment horizontal="center" vertical="center"/>
    </xf>
    <xf numFmtId="165" fontId="31" fillId="0" borderId="11" xfId="0" applyNumberFormat="1" applyFont="1" applyBorder="1" applyAlignment="1">
      <alignment vertical="center"/>
    </xf>
    <xf numFmtId="0" fontId="31" fillId="0" borderId="11" xfId="0" applyFont="1" applyBorder="1" applyAlignment="1">
      <alignment vertical="center"/>
    </xf>
    <xf numFmtId="0" fontId="31" fillId="0" borderId="11" xfId="0" applyFont="1" applyBorder="1" applyAlignment="1">
      <alignment horizontal="center" vertical="center"/>
    </xf>
    <xf numFmtId="2" fontId="31" fillId="0" borderId="11" xfId="0" applyNumberFormat="1" applyFont="1" applyBorder="1" applyAlignment="1">
      <alignment horizontal="center" vertical="center"/>
    </xf>
    <xf numFmtId="2" fontId="30" fillId="0" borderId="0" xfId="0" applyNumberFormat="1" applyFont="1" applyAlignment="1">
      <alignment horizontal="center" vertical="center"/>
    </xf>
    <xf numFmtId="0" fontId="29" fillId="0" borderId="0" xfId="0" applyFont="1" applyAlignment="1">
      <alignment vertical="center"/>
    </xf>
    <xf numFmtId="0" fontId="30" fillId="0" borderId="0" xfId="0" applyFont="1"/>
    <xf numFmtId="0" fontId="31" fillId="0" borderId="11" xfId="0" applyFont="1" applyBorder="1" applyAlignment="1">
      <alignment horizontal="center" vertical="center" wrapText="1"/>
    </xf>
    <xf numFmtId="164" fontId="31" fillId="0" borderId="11" xfId="0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165" fontId="31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2" fontId="31" fillId="0" borderId="0" xfId="0" applyNumberFormat="1" applyFont="1" applyAlignment="1">
      <alignment horizontal="center" vertical="center"/>
    </xf>
    <xf numFmtId="0" fontId="30" fillId="0" borderId="0" xfId="0" applyFont="1" applyAlignment="1">
      <alignment vertical="center"/>
    </xf>
    <xf numFmtId="1" fontId="31" fillId="0" borderId="11" xfId="0" applyNumberFormat="1" applyFont="1" applyBorder="1" applyAlignment="1">
      <alignment horizontal="center" vertical="center"/>
    </xf>
    <xf numFmtId="164" fontId="31" fillId="0" borderId="11" xfId="0" applyNumberFormat="1" applyFont="1" applyBorder="1" applyAlignment="1">
      <alignment horizontal="center" vertical="center"/>
    </xf>
    <xf numFmtId="1" fontId="31" fillId="0" borderId="0" xfId="0" applyNumberFormat="1" applyFont="1" applyAlignment="1">
      <alignment horizontal="center" vertical="center"/>
    </xf>
    <xf numFmtId="1" fontId="0" fillId="0" borderId="0" xfId="0" applyNumberFormat="1"/>
    <xf numFmtId="2" fontId="30" fillId="0" borderId="0" xfId="0" applyNumberFormat="1" applyFont="1" applyAlignment="1">
      <alignment horizontal="center"/>
    </xf>
    <xf numFmtId="2" fontId="27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2" fontId="0" fillId="0" borderId="0" xfId="0" applyNumberFormat="1"/>
    <xf numFmtId="0" fontId="34" fillId="35" borderId="10" xfId="0" applyFont="1" applyFill="1" applyBorder="1" applyAlignment="1">
      <alignment horizontal="center" vertical="center" wrapText="1"/>
    </xf>
    <xf numFmtId="0" fontId="34" fillId="36" borderId="10" xfId="0" applyFont="1" applyFill="1" applyBorder="1" applyAlignment="1">
      <alignment horizontal="center" vertical="center" wrapText="1"/>
    </xf>
    <xf numFmtId="0" fontId="34" fillId="38" borderId="10" xfId="0" applyFont="1" applyFill="1" applyBorder="1" applyAlignment="1">
      <alignment horizontal="center" vertical="center" wrapText="1"/>
    </xf>
    <xf numFmtId="0" fontId="34" fillId="40" borderId="10" xfId="0" applyFont="1" applyFill="1" applyBorder="1" applyAlignment="1">
      <alignment horizontal="center" vertical="center" wrapText="1"/>
    </xf>
    <xf numFmtId="0" fontId="21" fillId="40" borderId="10" xfId="42" applyFill="1" applyBorder="1" applyAlignment="1">
      <alignment horizontal="left" vertical="center" wrapText="1"/>
    </xf>
    <xf numFmtId="2" fontId="0" fillId="40" borderId="0" xfId="0" applyNumberFormat="1" applyFill="1" applyAlignment="1">
      <alignment horizontal="center" vertical="center"/>
    </xf>
    <xf numFmtId="0" fontId="0" fillId="35" borderId="0" xfId="0" applyFill="1" applyAlignment="1">
      <alignment horizontal="left" indent="1"/>
    </xf>
    <xf numFmtId="0" fontId="0" fillId="37" borderId="0" xfId="0" applyFill="1" applyAlignment="1">
      <alignment horizontal="left" indent="1"/>
    </xf>
    <xf numFmtId="0" fontId="0" fillId="38" borderId="0" xfId="0" applyFill="1" applyAlignment="1">
      <alignment horizontal="left" indent="1"/>
    </xf>
    <xf numFmtId="0" fontId="0" fillId="35" borderId="0" xfId="0" applyFill="1" applyAlignment="1">
      <alignment horizontal="center" vertical="center"/>
    </xf>
    <xf numFmtId="0" fontId="30" fillId="38" borderId="10" xfId="0" applyFont="1" applyFill="1" applyBorder="1" applyAlignment="1">
      <alignment horizontal="center" vertical="center"/>
    </xf>
    <xf numFmtId="0" fontId="30" fillId="38" borderId="10" xfId="0" applyFont="1" applyFill="1" applyBorder="1" applyAlignment="1">
      <alignment horizontal="center"/>
    </xf>
    <xf numFmtId="0" fontId="30" fillId="38" borderId="10" xfId="0" applyFont="1" applyFill="1" applyBorder="1"/>
    <xf numFmtId="0" fontId="36" fillId="36" borderId="10" xfId="0" applyFont="1" applyFill="1" applyBorder="1" applyAlignment="1">
      <alignment horizontal="center" vertical="center" wrapText="1"/>
    </xf>
    <xf numFmtId="2" fontId="34" fillId="36" borderId="10" xfId="0" applyNumberFormat="1" applyFont="1" applyFill="1" applyBorder="1" applyAlignment="1">
      <alignment horizontal="center" vertical="center" wrapText="1"/>
    </xf>
    <xf numFmtId="0" fontId="30" fillId="36" borderId="10" xfId="0" applyFont="1" applyFill="1" applyBorder="1" applyAlignment="1">
      <alignment horizontal="center" vertical="center"/>
    </xf>
    <xf numFmtId="0" fontId="31" fillId="36" borderId="10" xfId="0" applyFont="1" applyFill="1" applyBorder="1" applyAlignment="1">
      <alignment horizontal="center" vertical="center" wrapText="1"/>
    </xf>
    <xf numFmtId="0" fontId="36" fillId="40" borderId="10" xfId="0" applyFont="1" applyFill="1" applyBorder="1" applyAlignment="1">
      <alignment horizontal="center" vertical="center" wrapText="1"/>
    </xf>
    <xf numFmtId="2" fontId="34" fillId="40" borderId="10" xfId="0" applyNumberFormat="1" applyFont="1" applyFill="1" applyBorder="1" applyAlignment="1">
      <alignment horizontal="center" vertical="center" wrapText="1"/>
    </xf>
    <xf numFmtId="0" fontId="30" fillId="40" borderId="10" xfId="0" applyFont="1" applyFill="1" applyBorder="1" applyAlignment="1">
      <alignment horizontal="center" vertical="center"/>
    </xf>
    <xf numFmtId="0" fontId="30" fillId="35" borderId="10" xfId="0" applyFont="1" applyFill="1" applyBorder="1" applyAlignment="1">
      <alignment horizontal="center" vertical="center"/>
    </xf>
    <xf numFmtId="0" fontId="35" fillId="0" borderId="15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left" vertical="center" wrapText="1"/>
    </xf>
    <xf numFmtId="0" fontId="35" fillId="39" borderId="15" xfId="0" applyFont="1" applyFill="1" applyBorder="1" applyAlignment="1">
      <alignment horizontal="center" vertical="center" wrapText="1"/>
    </xf>
    <xf numFmtId="2" fontId="35" fillId="0" borderId="15" xfId="0" applyNumberFormat="1" applyFont="1" applyBorder="1" applyAlignment="1">
      <alignment horizontal="center" vertical="center" wrapText="1"/>
    </xf>
    <xf numFmtId="49" fontId="34" fillId="40" borderId="10" xfId="0" applyNumberFormat="1" applyFont="1" applyFill="1" applyBorder="1" applyAlignment="1">
      <alignment horizontal="center" vertical="center" wrapText="1"/>
    </xf>
    <xf numFmtId="0" fontId="19" fillId="35" borderId="10" xfId="0" applyFont="1" applyFill="1" applyBorder="1" applyAlignment="1">
      <alignment horizontal="center" vertical="center" wrapText="1"/>
    </xf>
    <xf numFmtId="0" fontId="20" fillId="35" borderId="10" xfId="0" applyFont="1" applyFill="1" applyBorder="1" applyAlignment="1">
      <alignment horizontal="center" vertical="center" wrapText="1"/>
    </xf>
    <xf numFmtId="0" fontId="21" fillId="38" borderId="16" xfId="42" applyFill="1" applyBorder="1" applyAlignment="1">
      <alignment horizontal="left" vertical="center" wrapText="1"/>
    </xf>
    <xf numFmtId="0" fontId="37" fillId="38" borderId="11" xfId="0" applyFont="1" applyFill="1" applyBorder="1" applyAlignment="1">
      <alignment horizontal="center" vertical="center" wrapText="1"/>
    </xf>
    <xf numFmtId="0" fontId="38" fillId="38" borderId="11" xfId="0" applyFont="1" applyFill="1" applyBorder="1" applyAlignment="1">
      <alignment horizontal="center" vertical="center" wrapText="1"/>
    </xf>
    <xf numFmtId="0" fontId="39" fillId="38" borderId="11" xfId="0" applyFont="1" applyFill="1" applyBorder="1" applyAlignment="1">
      <alignment horizontal="center" vertical="center"/>
    </xf>
    <xf numFmtId="0" fontId="21" fillId="38" borderId="10" xfId="42" applyFill="1" applyBorder="1" applyAlignment="1">
      <alignment horizontal="left" vertical="center" wrapText="1"/>
    </xf>
    <xf numFmtId="0" fontId="37" fillId="38" borderId="10" xfId="0" applyFont="1" applyFill="1" applyBorder="1" applyAlignment="1">
      <alignment horizontal="center" vertical="center" wrapText="1"/>
    </xf>
    <xf numFmtId="0" fontId="39" fillId="38" borderId="10" xfId="0" applyFont="1" applyFill="1" applyBorder="1" applyAlignment="1">
      <alignment horizontal="center" vertical="center"/>
    </xf>
    <xf numFmtId="0" fontId="30" fillId="35" borderId="0" xfId="0" applyFont="1" applyFill="1" applyAlignment="1">
      <alignment horizontal="center" vertical="center"/>
    </xf>
    <xf numFmtId="0" fontId="34" fillId="35" borderId="17" xfId="0" applyFont="1" applyFill="1" applyBorder="1" applyAlignment="1">
      <alignment horizontal="center" vertical="center" wrapText="1"/>
    </xf>
    <xf numFmtId="0" fontId="30" fillId="35" borderId="0" xfId="0" applyFont="1" applyFill="1"/>
    <xf numFmtId="2" fontId="14" fillId="35" borderId="0" xfId="0" applyNumberFormat="1" applyFont="1" applyFill="1" applyAlignment="1">
      <alignment horizontal="center" vertical="center"/>
    </xf>
    <xf numFmtId="0" fontId="16" fillId="0" borderId="0" xfId="0" pivotButton="1" applyFont="1"/>
    <xf numFmtId="164" fontId="31" fillId="0" borderId="0" xfId="0" applyNumberFormat="1" applyFont="1" applyAlignment="1">
      <alignment horizontal="center" vertical="center"/>
    </xf>
    <xf numFmtId="0" fontId="41" fillId="0" borderId="10" xfId="0" applyFont="1" applyBorder="1" applyAlignment="1">
      <alignment horizontal="center" vertical="center" wrapText="1"/>
    </xf>
    <xf numFmtId="2" fontId="0" fillId="38" borderId="0" xfId="0" applyNumberFormat="1" applyFill="1" applyAlignment="1">
      <alignment horizontal="center" vertical="center"/>
    </xf>
    <xf numFmtId="0" fontId="21" fillId="0" borderId="10" xfId="42" applyFill="1" applyBorder="1" applyAlignment="1">
      <alignment horizontal="center" vertical="center" wrapText="1"/>
    </xf>
    <xf numFmtId="0" fontId="43" fillId="0" borderId="10" xfId="0" applyFont="1" applyBorder="1" applyAlignment="1">
      <alignment horizontal="center" vertical="center" wrapText="1"/>
    </xf>
    <xf numFmtId="0" fontId="29" fillId="0" borderId="0" xfId="43" applyFont="1" applyAlignment="1">
      <alignment horizontal="center" vertical="center"/>
    </xf>
    <xf numFmtId="0" fontId="29" fillId="0" borderId="0" xfId="43" applyFont="1"/>
    <xf numFmtId="0" fontId="29" fillId="0" borderId="11" xfId="43" applyFont="1" applyBorder="1" applyAlignment="1">
      <alignment horizontal="center" vertical="center"/>
    </xf>
    <xf numFmtId="0" fontId="29" fillId="0" borderId="11" xfId="43" applyFont="1" applyBorder="1"/>
    <xf numFmtId="0" fontId="29" fillId="0" borderId="14" xfId="43" applyFont="1" applyBorder="1" applyAlignment="1">
      <alignment horizontal="center" vertical="center"/>
    </xf>
    <xf numFmtId="0" fontId="29" fillId="0" borderId="14" xfId="43" applyFont="1" applyBorder="1"/>
    <xf numFmtId="0" fontId="29" fillId="0" borderId="0" xfId="0" applyFont="1" applyAlignment="1">
      <alignment horizontal="center" vertical="center"/>
    </xf>
    <xf numFmtId="0" fontId="29" fillId="0" borderId="0" xfId="0" applyFont="1"/>
    <xf numFmtId="0" fontId="29" fillId="0" borderId="11" xfId="0" applyFont="1" applyBorder="1" applyAlignment="1">
      <alignment horizontal="center" vertical="center"/>
    </xf>
    <xf numFmtId="0" fontId="29" fillId="0" borderId="11" xfId="0" applyFont="1" applyBorder="1"/>
    <xf numFmtId="0" fontId="29" fillId="0" borderId="11" xfId="0" applyFont="1" applyBorder="1" applyAlignment="1">
      <alignment vertical="center"/>
    </xf>
    <xf numFmtId="0" fontId="26" fillId="0" borderId="0" xfId="0" applyFont="1" applyAlignment="1">
      <alignment horizontal="center" vertical="center"/>
    </xf>
    <xf numFmtId="164" fontId="29" fillId="0" borderId="0" xfId="43" applyNumberFormat="1" applyFont="1" applyAlignment="1">
      <alignment horizontal="center" vertical="center"/>
    </xf>
    <xf numFmtId="164" fontId="29" fillId="0" borderId="0" xfId="43" applyNumberFormat="1" applyFont="1"/>
    <xf numFmtId="164" fontId="29" fillId="0" borderId="11" xfId="43" applyNumberFormat="1" applyFont="1" applyBorder="1" applyAlignment="1">
      <alignment horizontal="center" vertical="center"/>
    </xf>
    <xf numFmtId="164" fontId="29" fillId="0" borderId="11" xfId="43" applyNumberFormat="1" applyFont="1" applyBorder="1" applyAlignment="1">
      <alignment vertical="center"/>
    </xf>
    <xf numFmtId="0" fontId="26" fillId="0" borderId="0" xfId="43" applyFont="1" applyAlignment="1">
      <alignment horizontal="center" vertical="center"/>
    </xf>
    <xf numFmtId="0" fontId="0" fillId="0" borderId="0" xfId="0" pivotButton="1"/>
    <xf numFmtId="0" fontId="0" fillId="0" borderId="0" xfId="0" applyNumberFormat="1" applyAlignment="1">
      <alignment horizontal="center" vertical="center"/>
    </xf>
    <xf numFmtId="0" fontId="14" fillId="0" borderId="0" xfId="0" applyNumberFormat="1" applyFont="1" applyAlignment="1">
      <alignment horizontal="center" vertical="center"/>
    </xf>
    <xf numFmtId="0" fontId="0" fillId="36" borderId="0" xfId="0" applyNumberFormat="1" applyFill="1" applyAlignment="1">
      <alignment horizontal="center" vertical="center"/>
    </xf>
    <xf numFmtId="0" fontId="14" fillId="36" borderId="0" xfId="0" applyNumberFormat="1" applyFont="1" applyFill="1" applyAlignment="1">
      <alignment horizontal="center" vertical="center"/>
    </xf>
    <xf numFmtId="0" fontId="0" fillId="36" borderId="0" xfId="0" applyFill="1" applyAlignment="1">
      <alignment horizontal="left"/>
    </xf>
    <xf numFmtId="0" fontId="0" fillId="36" borderId="0" xfId="0" applyFill="1" applyAlignment="1">
      <alignment horizontal="left" indent="1"/>
    </xf>
    <xf numFmtId="0" fontId="0" fillId="40" borderId="0" xfId="0" applyNumberFormat="1" applyFill="1" applyAlignment="1">
      <alignment horizontal="center" vertical="center"/>
    </xf>
    <xf numFmtId="0" fontId="14" fillId="40" borderId="0" xfId="0" applyNumberFormat="1" applyFont="1" applyFill="1" applyAlignment="1">
      <alignment horizontal="center" vertical="center"/>
    </xf>
    <xf numFmtId="0" fontId="0" fillId="40" borderId="0" xfId="0" applyFill="1" applyAlignment="1">
      <alignment horizontal="left"/>
    </xf>
    <xf numFmtId="0" fontId="0" fillId="40" borderId="0" xfId="0" applyFill="1" applyAlignment="1">
      <alignment horizontal="left" indent="1"/>
    </xf>
    <xf numFmtId="0" fontId="0" fillId="35" borderId="0" xfId="0" applyNumberFormat="1" applyFill="1" applyAlignment="1">
      <alignment horizontal="center" vertical="center"/>
    </xf>
    <xf numFmtId="0" fontId="27" fillId="0" borderId="0" xfId="0" applyFont="1"/>
    <xf numFmtId="0" fontId="18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2" fontId="18" fillId="0" borderId="10" xfId="0" applyNumberFormat="1" applyFont="1" applyFill="1" applyBorder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/>
    </xf>
    <xf numFmtId="0" fontId="0" fillId="0" borderId="0" xfId="0" applyFill="1"/>
    <xf numFmtId="0" fontId="24" fillId="0" borderId="10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19" fillId="0" borderId="10" xfId="0" applyFont="1" applyFill="1" applyBorder="1" applyAlignment="1">
      <alignment horizontal="center" vertical="center" wrapText="1"/>
    </xf>
    <xf numFmtId="49" fontId="24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41" fillId="0" borderId="10" xfId="0" applyFont="1" applyFill="1" applyBorder="1" applyAlignment="1">
      <alignment horizontal="center" vertical="center" wrapText="1"/>
    </xf>
    <xf numFmtId="2" fontId="23" fillId="0" borderId="10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41" fillId="0" borderId="10" xfId="0" applyFont="1" applyFill="1" applyBorder="1" applyAlignment="1">
      <alignment vertical="center" wrapText="1"/>
    </xf>
    <xf numFmtId="2" fontId="41" fillId="0" borderId="10" xfId="0" applyNumberFormat="1" applyFont="1" applyFill="1" applyBorder="1" applyAlignment="1">
      <alignment horizontal="center" vertical="center" wrapText="1"/>
    </xf>
    <xf numFmtId="0" fontId="43" fillId="0" borderId="1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2" fontId="24" fillId="0" borderId="10" xfId="0" applyNumberFormat="1" applyFont="1" applyFill="1" applyBorder="1" applyAlignment="1">
      <alignment horizontal="center" vertical="center" wrapText="1"/>
    </xf>
    <xf numFmtId="0" fontId="40" fillId="0" borderId="10" xfId="0" applyFont="1" applyFill="1" applyBorder="1" applyAlignment="1">
      <alignment horizontal="center" vertical="center" wrapText="1"/>
    </xf>
    <xf numFmtId="2" fontId="40" fillId="0" borderId="10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0" fillId="0" borderId="0" xfId="0" applyFont="1" applyFill="1"/>
    <xf numFmtId="2" fontId="0" fillId="0" borderId="10" xfId="0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1" fillId="33" borderId="10" xfId="42" applyFill="1" applyBorder="1" applyAlignment="1">
      <alignment horizontal="left" vertical="center" wrapText="1"/>
    </xf>
    <xf numFmtId="0" fontId="34" fillId="33" borderId="10" xfId="0" applyFont="1" applyFill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2" fontId="30" fillId="41" borderId="10" xfId="0" applyNumberFormat="1" applyFont="1" applyFill="1" applyBorder="1" applyAlignment="1">
      <alignment horizontal="center" vertical="center" wrapText="1"/>
    </xf>
    <xf numFmtId="0" fontId="34" fillId="34" borderId="10" xfId="0" applyFont="1" applyFill="1" applyBorder="1" applyAlignment="1">
      <alignment horizontal="center" vertical="center" wrapText="1"/>
    </xf>
    <xf numFmtId="0" fontId="36" fillId="34" borderId="10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4" fillId="0" borderId="0" xfId="0" applyFont="1"/>
    <xf numFmtId="0" fontId="0" fillId="38" borderId="0" xfId="0" applyFill="1" applyAlignment="1">
      <alignment horizontal="left"/>
    </xf>
    <xf numFmtId="0" fontId="0" fillId="38" borderId="0" xfId="0" applyNumberFormat="1" applyFill="1" applyAlignment="1">
      <alignment horizontal="center" vertical="center"/>
    </xf>
    <xf numFmtId="0" fontId="14" fillId="38" borderId="0" xfId="0" applyNumberFormat="1" applyFont="1" applyFill="1" applyAlignment="1">
      <alignment horizontal="center" vertical="center"/>
    </xf>
    <xf numFmtId="0" fontId="0" fillId="35" borderId="0" xfId="0" applyFill="1" applyAlignment="1">
      <alignment horizontal="left"/>
    </xf>
    <xf numFmtId="0" fontId="14" fillId="35" borderId="0" xfId="0" applyNumberFormat="1" applyFont="1" applyFill="1" applyAlignment="1">
      <alignment horizontal="center" vertical="center"/>
    </xf>
    <xf numFmtId="0" fontId="0" fillId="42" borderId="0" xfId="0" applyFill="1" applyAlignment="1">
      <alignment horizontal="left"/>
    </xf>
    <xf numFmtId="0" fontId="0" fillId="42" borderId="0" xfId="0" applyNumberFormat="1" applyFill="1" applyAlignment="1">
      <alignment horizontal="center" vertical="center"/>
    </xf>
    <xf numFmtId="2" fontId="0" fillId="42" borderId="0" xfId="0" applyNumberFormat="1" applyFill="1" applyAlignment="1">
      <alignment horizontal="center" vertical="center"/>
    </xf>
    <xf numFmtId="0" fontId="14" fillId="4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 indent="1"/>
    </xf>
    <xf numFmtId="0" fontId="0" fillId="37" borderId="0" xfId="0" applyFill="1" applyAlignment="1">
      <alignment horizontal="left"/>
    </xf>
    <xf numFmtId="0" fontId="0" fillId="37" borderId="0" xfId="0" applyNumberFormat="1" applyFill="1" applyAlignment="1">
      <alignment horizontal="center" vertical="center"/>
    </xf>
    <xf numFmtId="2" fontId="0" fillId="37" borderId="0" xfId="0" applyNumberFormat="1" applyFill="1" applyAlignment="1">
      <alignment horizontal="center" vertical="center"/>
    </xf>
    <xf numFmtId="0" fontId="14" fillId="37" borderId="0" xfId="0" applyNumberFormat="1" applyFont="1" applyFill="1" applyAlignment="1">
      <alignment horizontal="center" vertical="center"/>
    </xf>
    <xf numFmtId="2" fontId="16" fillId="0" borderId="0" xfId="0" applyNumberFormat="1" applyFont="1"/>
    <xf numFmtId="0" fontId="0" fillId="0" borderId="0" xfId="0" applyFill="1" applyAlignment="1">
      <alignment horizontal="center"/>
    </xf>
    <xf numFmtId="0" fontId="44" fillId="0" borderId="18" xfId="0" applyFont="1" applyFill="1" applyBorder="1" applyAlignment="1">
      <alignment horizontal="left" vertical="center"/>
    </xf>
    <xf numFmtId="0" fontId="0" fillId="0" borderId="18" xfId="0" applyFill="1" applyBorder="1"/>
    <xf numFmtId="0" fontId="45" fillId="0" borderId="10" xfId="0" applyFont="1" applyFill="1" applyBorder="1" applyAlignment="1">
      <alignment horizontal="center" vertical="center" wrapText="1"/>
    </xf>
    <xf numFmtId="0" fontId="45" fillId="0" borderId="10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right" vertical="center"/>
    </xf>
    <xf numFmtId="0" fontId="27" fillId="0" borderId="0" xfId="0" applyFont="1" applyFill="1" applyAlignment="1">
      <alignment horizontal="center" vertical="center"/>
    </xf>
    <xf numFmtId="0" fontId="42" fillId="0" borderId="10" xfId="0" applyFont="1" applyFill="1" applyBorder="1" applyAlignment="1">
      <alignment horizontal="center" vertical="center" wrapText="1"/>
    </xf>
    <xf numFmtId="2" fontId="42" fillId="0" borderId="10" xfId="0" applyNumberFormat="1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2" fontId="30" fillId="0" borderId="10" xfId="0" applyNumberFormat="1" applyFont="1" applyFill="1" applyBorder="1" applyAlignment="1">
      <alignment horizontal="center" vertical="center" wrapText="1"/>
    </xf>
    <xf numFmtId="0" fontId="36" fillId="0" borderId="10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2" fontId="16" fillId="0" borderId="0" xfId="0" applyNumberFormat="1" applyFont="1" applyFill="1" applyAlignment="1">
      <alignment horizontal="center" vertical="center"/>
    </xf>
    <xf numFmtId="2" fontId="0" fillId="0" borderId="0" xfId="0" applyNumberFormat="1" applyFill="1" applyAlignment="1">
      <alignment horizontal="center"/>
    </xf>
    <xf numFmtId="0" fontId="23" fillId="0" borderId="0" xfId="0" applyFont="1" applyFill="1" applyAlignment="1">
      <alignment horizontal="center" vertical="center" wrapText="1"/>
    </xf>
    <xf numFmtId="0" fontId="46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7" fillId="0" borderId="0" xfId="0" applyFont="1" applyFill="1" applyAlignment="1">
      <alignment horizontal="center" vertical="center" wrapText="1"/>
    </xf>
    <xf numFmtId="0" fontId="44" fillId="0" borderId="0" xfId="0" applyFont="1" applyFill="1" applyAlignment="1">
      <alignment horizontal="center" vertical="center" wrapText="1"/>
    </xf>
    <xf numFmtId="0" fontId="48" fillId="0" borderId="18" xfId="0" applyFont="1" applyFill="1" applyBorder="1" applyAlignment="1">
      <alignment horizontal="left" vertical="center"/>
    </xf>
    <xf numFmtId="0" fontId="16" fillId="0" borderId="18" xfId="0" applyFont="1" applyFill="1" applyBorder="1"/>
    <xf numFmtId="2" fontId="45" fillId="0" borderId="10" xfId="0" applyNumberFormat="1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center" vertical="center" wrapText="1"/>
    </xf>
    <xf numFmtId="0" fontId="42" fillId="0" borderId="0" xfId="0" applyFont="1" applyFill="1" applyAlignment="1">
      <alignment horizontal="center" vertical="center" wrapText="1"/>
    </xf>
    <xf numFmtId="2" fontId="42" fillId="0" borderId="0" xfId="0" applyNumberFormat="1" applyFont="1" applyFill="1" applyAlignment="1">
      <alignment horizontal="center" vertical="center" wrapText="1"/>
    </xf>
    <xf numFmtId="0" fontId="42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right" vertical="center"/>
    </xf>
    <xf numFmtId="0" fontId="27" fillId="0" borderId="0" xfId="0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2" fontId="0" fillId="0" borderId="0" xfId="0" applyNumberFormat="1" applyFont="1" applyFill="1"/>
    <xf numFmtId="0" fontId="25" fillId="0" borderId="10" xfId="0" applyFont="1" applyFill="1" applyBorder="1" applyAlignment="1">
      <alignment horizontal="left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0" xfId="0" applyFont="1" applyFill="1"/>
    <xf numFmtId="0" fontId="16" fillId="0" borderId="0" xfId="0" applyFont="1" applyFill="1" applyAlignment="1">
      <alignment horizontal="center"/>
    </xf>
    <xf numFmtId="2" fontId="16" fillId="0" borderId="0" xfId="0" applyNumberFormat="1" applyFont="1" applyFill="1" applyAlignment="1">
      <alignment horizontal="center"/>
    </xf>
    <xf numFmtId="0" fontId="23" fillId="0" borderId="10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</cellXfs>
  <cellStyles count="44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Lien hypertexte" xfId="42" builtinId="8"/>
    <cellStyle name="Neutre" xfId="8" builtinId="28" customBuiltin="1"/>
    <cellStyle name="Normal" xfId="0" builtinId="0"/>
    <cellStyle name="Normal 2" xfId="43" xr:uid="{753FD6FA-1857-4131-9249-E06420C2A293}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1019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ill>
        <patternFill patternType="solid">
          <bgColor rgb="FFCCFFCC"/>
        </patternFill>
      </fill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numFmt numFmtId="2" formatCode="0.00"/>
    </dxf>
    <dxf>
      <numFmt numFmtId="2" formatCode="0.00"/>
    </dxf>
    <dxf>
      <font>
        <color rgb="FFFF0000"/>
      </font>
    </dxf>
    <dxf>
      <font>
        <color rgb="FFFF0000"/>
      </font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numFmt numFmtId="2" formatCode="0.00"/>
    </dxf>
    <dxf>
      <numFmt numFmtId="2" formatCode="0.00"/>
    </dxf>
    <dxf>
      <font>
        <color rgb="FFFF0000"/>
      </font>
    </dxf>
    <dxf>
      <font>
        <color rgb="FFFF0000"/>
      </font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CCFFCC"/>
        </patternFill>
      </fill>
    </dxf>
    <dxf>
      <fill>
        <patternFill patternType="solid">
          <bgColor rgb="FFCCFFCC"/>
        </patternFill>
      </fill>
    </dxf>
    <dxf>
      <fill>
        <patternFill patternType="solid">
          <bgColor rgb="FFCCFFCC"/>
        </patternFill>
      </fill>
    </dxf>
    <dxf>
      <fill>
        <patternFill patternType="solid">
          <bgColor rgb="FFCCFFCC"/>
        </patternFill>
      </fill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numFmt numFmtId="2" formatCode="0.00"/>
    </dxf>
    <dxf>
      <numFmt numFmtId="2" formatCode="0.00"/>
    </dxf>
    <dxf>
      <font>
        <color rgb="FFFF0000"/>
      </font>
    </dxf>
    <dxf>
      <font>
        <color rgb="FFFF0000"/>
      </font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CCFFCC"/>
        </patternFill>
      </fill>
    </dxf>
    <dxf>
      <fill>
        <patternFill patternType="solid">
          <bgColor rgb="FFCCFFCC"/>
        </patternFill>
      </fill>
    </dxf>
    <dxf>
      <fill>
        <patternFill patternType="solid">
          <bgColor rgb="FFCCFFCC"/>
        </patternFill>
      </fill>
    </dxf>
    <dxf>
      <fill>
        <patternFill patternType="solid">
          <bgColor rgb="FFCCFFCC"/>
        </patternFill>
      </fill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numFmt numFmtId="2" formatCode="0.00"/>
    </dxf>
    <dxf>
      <numFmt numFmtId="2" formatCode="0.00"/>
    </dxf>
    <dxf>
      <font>
        <color rgb="FFFF0000"/>
      </font>
    </dxf>
    <dxf>
      <font>
        <color rgb="FFFF0000"/>
      </font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CCFFCC"/>
        </patternFill>
      </fill>
    </dxf>
    <dxf>
      <fill>
        <patternFill patternType="solid">
          <bgColor rgb="FFCCFFCC"/>
        </patternFill>
      </fill>
    </dxf>
    <dxf>
      <fill>
        <patternFill patternType="solid">
          <bgColor rgb="FFCCFFCC"/>
        </patternFill>
      </fill>
    </dxf>
    <dxf>
      <fill>
        <patternFill patternType="solid">
          <bgColor rgb="FFCCFFCC"/>
        </patternFill>
      </fill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numFmt numFmtId="2" formatCode="0.00"/>
    </dxf>
    <dxf>
      <numFmt numFmtId="2" formatCode="0.00"/>
    </dxf>
    <dxf>
      <font>
        <color rgb="FFFF0000"/>
      </font>
    </dxf>
    <dxf>
      <font>
        <color rgb="FFFF0000"/>
      </font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CCFFCC"/>
        </patternFill>
      </fill>
    </dxf>
    <dxf>
      <fill>
        <patternFill patternType="solid">
          <bgColor rgb="FFCCFFCC"/>
        </patternFill>
      </fill>
    </dxf>
    <dxf>
      <fill>
        <patternFill patternType="solid">
          <bgColor rgb="FFCCFFCC"/>
        </patternFill>
      </fill>
    </dxf>
    <dxf>
      <fill>
        <patternFill patternType="solid">
          <bgColor rgb="FFCCFFCC"/>
        </patternFill>
      </fill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numFmt numFmtId="2" formatCode="0.00"/>
    </dxf>
    <dxf>
      <numFmt numFmtId="2" formatCode="0.00"/>
    </dxf>
    <dxf>
      <font>
        <color rgb="FFFF0000"/>
      </font>
    </dxf>
    <dxf>
      <font>
        <color rgb="FFFF0000"/>
      </font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CCFFCC"/>
        </patternFill>
      </fill>
    </dxf>
    <dxf>
      <fill>
        <patternFill patternType="solid">
          <bgColor rgb="FFCCFFCC"/>
        </patternFill>
      </fill>
    </dxf>
    <dxf>
      <fill>
        <patternFill patternType="solid">
          <bgColor rgb="FFCCFFCC"/>
        </patternFill>
      </fill>
    </dxf>
    <dxf>
      <fill>
        <patternFill patternType="solid">
          <bgColor rgb="FFCCFFCC"/>
        </patternFill>
      </fill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numFmt numFmtId="2" formatCode="0.00"/>
    </dxf>
    <dxf>
      <numFmt numFmtId="2" formatCode="0.00"/>
    </dxf>
    <dxf>
      <font>
        <color rgb="FFFF0000"/>
      </font>
    </dxf>
    <dxf>
      <font>
        <color rgb="FFFF0000"/>
      </font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CCFFCC"/>
        </patternFill>
      </fill>
    </dxf>
    <dxf>
      <fill>
        <patternFill patternType="solid">
          <bgColor rgb="FFCCFFCC"/>
        </patternFill>
      </fill>
    </dxf>
    <dxf>
      <fill>
        <patternFill patternType="solid">
          <bgColor rgb="FFCCFFCC"/>
        </patternFill>
      </fill>
    </dxf>
    <dxf>
      <fill>
        <patternFill patternType="solid">
          <bgColor rgb="FFCCFFCC"/>
        </patternFill>
      </fill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numFmt numFmtId="2" formatCode="0.00"/>
    </dxf>
    <dxf>
      <numFmt numFmtId="2" formatCode="0.00"/>
    </dxf>
    <dxf>
      <font>
        <color rgb="FFFF0000"/>
      </font>
    </dxf>
    <dxf>
      <font>
        <color rgb="FFFF0000"/>
      </font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CCFFCC"/>
        </patternFill>
      </fill>
    </dxf>
    <dxf>
      <fill>
        <patternFill patternType="solid">
          <bgColor rgb="FFCCFFCC"/>
        </patternFill>
      </fill>
    </dxf>
    <dxf>
      <fill>
        <patternFill patternType="solid">
          <bgColor rgb="FFCCFFCC"/>
        </patternFill>
      </fill>
    </dxf>
    <dxf>
      <fill>
        <patternFill patternType="solid">
          <bgColor rgb="FFCCFFCC"/>
        </patternFill>
      </fill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numFmt numFmtId="2" formatCode="0.00"/>
    </dxf>
    <dxf>
      <numFmt numFmtId="2" formatCode="0.00"/>
    </dxf>
    <dxf>
      <font>
        <color rgb="FFFF0000"/>
      </font>
    </dxf>
    <dxf>
      <font>
        <color rgb="FFFF0000"/>
      </font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CCFFCC"/>
        </patternFill>
      </fill>
    </dxf>
    <dxf>
      <fill>
        <patternFill patternType="solid">
          <bgColor rgb="FFCCFFCC"/>
        </patternFill>
      </fill>
    </dxf>
    <dxf>
      <fill>
        <patternFill patternType="solid">
          <bgColor rgb="FFCCFFCC"/>
        </patternFill>
      </fill>
    </dxf>
    <dxf>
      <fill>
        <patternFill patternType="solid">
          <bgColor rgb="FFCCFFCC"/>
        </patternFill>
      </fill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numFmt numFmtId="2" formatCode="0.00"/>
    </dxf>
    <dxf>
      <numFmt numFmtId="2" formatCode="0.00"/>
    </dxf>
    <dxf>
      <font>
        <color rgb="FFFF0000"/>
      </font>
    </dxf>
    <dxf>
      <font>
        <color rgb="FFFF0000"/>
      </font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CCFFCC"/>
        </patternFill>
      </fill>
    </dxf>
    <dxf>
      <fill>
        <patternFill patternType="solid">
          <bgColor rgb="FFCCFFCC"/>
        </patternFill>
      </fill>
    </dxf>
    <dxf>
      <fill>
        <patternFill patternType="solid">
          <bgColor rgb="FFCCFFCC"/>
        </patternFill>
      </fill>
    </dxf>
    <dxf>
      <fill>
        <patternFill patternType="solid">
          <bgColor rgb="FFCCFFCC"/>
        </patternFill>
      </fill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numFmt numFmtId="2" formatCode="0.00"/>
    </dxf>
    <dxf>
      <numFmt numFmtId="2" formatCode="0.00"/>
    </dxf>
    <dxf>
      <font>
        <color rgb="FFFF0000"/>
      </font>
    </dxf>
    <dxf>
      <font>
        <color rgb="FFFF0000"/>
      </font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CCFFCC"/>
        </patternFill>
      </fill>
    </dxf>
    <dxf>
      <fill>
        <patternFill patternType="solid">
          <bgColor rgb="FFCCFFCC"/>
        </patternFill>
      </fill>
    </dxf>
    <dxf>
      <fill>
        <patternFill patternType="solid">
          <bgColor rgb="FFCCFFCC"/>
        </patternFill>
      </fill>
    </dxf>
    <dxf>
      <fill>
        <patternFill patternType="solid">
          <bgColor rgb="FFCCFFCC"/>
        </patternFill>
      </fill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numFmt numFmtId="2" formatCode="0.00"/>
    </dxf>
    <dxf>
      <numFmt numFmtId="2" formatCode="0.00"/>
    </dxf>
    <dxf>
      <font>
        <color rgb="FFFF0000"/>
      </font>
    </dxf>
    <dxf>
      <font>
        <color rgb="FFFF0000"/>
      </font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CCFFCC"/>
        </patternFill>
      </fill>
    </dxf>
    <dxf>
      <fill>
        <patternFill patternType="solid">
          <bgColor rgb="FFCCFFCC"/>
        </patternFill>
      </fill>
    </dxf>
    <dxf>
      <fill>
        <patternFill patternType="solid">
          <bgColor rgb="FFCCFFCC"/>
        </patternFill>
      </fill>
    </dxf>
    <dxf>
      <fill>
        <patternFill patternType="solid">
          <bgColor rgb="FFCCFFCC"/>
        </patternFill>
      </fill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numFmt numFmtId="2" formatCode="0.00"/>
    </dxf>
    <dxf>
      <numFmt numFmtId="2" formatCode="0.00"/>
    </dxf>
    <dxf>
      <font>
        <color rgb="FFFF0000"/>
      </font>
    </dxf>
    <dxf>
      <font>
        <color rgb="FFFF0000"/>
      </font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CCFFCC"/>
        </patternFill>
      </fill>
    </dxf>
    <dxf>
      <fill>
        <patternFill patternType="solid">
          <bgColor rgb="FFCCFFCC"/>
        </patternFill>
      </fill>
    </dxf>
    <dxf>
      <fill>
        <patternFill patternType="solid">
          <bgColor rgb="FFCCFFCC"/>
        </patternFill>
      </fill>
    </dxf>
    <dxf>
      <fill>
        <patternFill patternType="solid">
          <bgColor rgb="FFCCFFCC"/>
        </patternFill>
      </fill>
    </dxf>
    <dxf>
      <fill>
        <patternFill patternType="solid">
          <bgColor rgb="FFCCFFCC"/>
        </patternFill>
      </fill>
    </dxf>
    <dxf>
      <fill>
        <patternFill patternType="solid">
          <bgColor rgb="FFCCFFCC"/>
        </patternFill>
      </fill>
    </dxf>
    <dxf>
      <fill>
        <patternFill patternType="solid">
          <bgColor rgb="FFCCFFCC"/>
        </patternFill>
      </fill>
    </dxf>
    <dxf>
      <fill>
        <patternFill patternType="solid">
          <bgColor rgb="FFCCFFCC"/>
        </patternFill>
      </fill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numFmt numFmtId="2" formatCode="0.00"/>
    </dxf>
    <dxf>
      <numFmt numFmtId="2" formatCode="0.00"/>
    </dxf>
    <dxf>
      <font>
        <color rgb="FFFF0000"/>
      </font>
    </dxf>
    <dxf>
      <font>
        <color rgb="FFFF0000"/>
      </font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numFmt numFmtId="2" formatCode="0.00"/>
    </dxf>
    <dxf>
      <numFmt numFmtId="2" formatCode="0.00"/>
    </dxf>
    <dxf>
      <font>
        <color rgb="FFFF0000"/>
      </font>
    </dxf>
    <dxf>
      <font>
        <color rgb="FFFF0000"/>
      </font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numFmt numFmtId="2" formatCode="0.00"/>
    </dxf>
    <dxf>
      <numFmt numFmtId="2" formatCode="0.00"/>
    </dxf>
    <dxf>
      <font>
        <color rgb="FFFF0000"/>
      </font>
    </dxf>
    <dxf>
      <font>
        <color rgb="FFFF0000"/>
      </font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numFmt numFmtId="2" formatCode="0.00"/>
    </dxf>
    <dxf>
      <numFmt numFmtId="2" formatCode="0.00"/>
    </dxf>
    <dxf>
      <font>
        <color rgb="FFFF0000"/>
      </font>
    </dxf>
    <dxf>
      <font>
        <color rgb="FFFF0000"/>
      </font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numFmt numFmtId="2" formatCode="0.00"/>
    </dxf>
    <dxf>
      <numFmt numFmtId="2" formatCode="0.00"/>
    </dxf>
    <dxf>
      <font>
        <color rgb="FFFF0000"/>
      </font>
    </dxf>
    <dxf>
      <font>
        <color rgb="FFFF0000"/>
      </font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numFmt numFmtId="2" formatCode="0.00"/>
    </dxf>
    <dxf>
      <numFmt numFmtId="2" formatCode="0.00"/>
    </dxf>
    <dxf>
      <font>
        <color rgb="FFFF0000"/>
      </font>
    </dxf>
    <dxf>
      <font>
        <color rgb="FFFF0000"/>
      </font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numFmt numFmtId="2" formatCode="0.00"/>
    </dxf>
    <dxf>
      <numFmt numFmtId="2" formatCode="0.00"/>
    </dxf>
    <dxf>
      <font>
        <color rgb="FFFF0000"/>
      </font>
    </dxf>
    <dxf>
      <font>
        <color rgb="FFFF0000"/>
      </font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numFmt numFmtId="2" formatCode="0.00"/>
    </dxf>
    <dxf>
      <numFmt numFmtId="2" formatCode="0.00"/>
    </dxf>
    <dxf>
      <font>
        <color rgb="FFFF0000"/>
      </font>
    </dxf>
    <dxf>
      <font>
        <color rgb="FFFF0000"/>
      </font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numFmt numFmtId="2" formatCode="0.00"/>
    </dxf>
    <dxf>
      <numFmt numFmtId="2" formatCode="0.00"/>
    </dxf>
    <dxf>
      <font>
        <color rgb="FFFF0000"/>
      </font>
    </dxf>
    <dxf>
      <font>
        <color rgb="FFFF0000"/>
      </font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numFmt numFmtId="2" formatCode="0.00"/>
    </dxf>
    <dxf>
      <numFmt numFmtId="2" formatCode="0.00"/>
    </dxf>
    <dxf>
      <font>
        <color rgb="FFFF0000"/>
      </font>
    </dxf>
    <dxf>
      <font>
        <color rgb="FFFF0000"/>
      </font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numFmt numFmtId="2" formatCode="0.00"/>
    </dxf>
    <dxf>
      <numFmt numFmtId="2" formatCode="0.00"/>
    </dxf>
    <dxf>
      <font>
        <color rgb="FFFF0000"/>
      </font>
    </dxf>
    <dxf>
      <font>
        <color rgb="FFFF0000"/>
      </font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numFmt numFmtId="2" formatCode="0.00"/>
    </dxf>
    <dxf>
      <numFmt numFmtId="2" formatCode="0.00"/>
    </dxf>
    <dxf>
      <font>
        <color rgb="FFFF0000"/>
      </font>
    </dxf>
    <dxf>
      <font>
        <color rgb="FFFF0000"/>
      </font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numFmt numFmtId="2" formatCode="0.00"/>
    </dxf>
    <dxf>
      <numFmt numFmtId="2" formatCode="0.00"/>
    </dxf>
    <dxf>
      <font>
        <color rgb="FFFF0000"/>
      </font>
    </dxf>
    <dxf>
      <font>
        <color rgb="FFFF0000"/>
      </font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numFmt numFmtId="2" formatCode="0.00"/>
    </dxf>
    <dxf>
      <numFmt numFmtId="2" formatCode="0.00"/>
    </dxf>
    <dxf>
      <font>
        <color rgb="FFFF0000"/>
      </font>
    </dxf>
    <dxf>
      <font>
        <color rgb="FFFF0000"/>
      </font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numFmt numFmtId="2" formatCode="0.00"/>
    </dxf>
    <dxf>
      <numFmt numFmtId="2" formatCode="0.00"/>
    </dxf>
    <dxf>
      <font>
        <color rgb="FFFF0000"/>
      </font>
    </dxf>
    <dxf>
      <font>
        <color rgb="FFFF0000"/>
      </font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numFmt numFmtId="2" formatCode="0.00"/>
    </dxf>
    <dxf>
      <numFmt numFmtId="2" formatCode="0.00"/>
    </dxf>
    <dxf>
      <font>
        <color rgb="FFFF0000"/>
      </font>
    </dxf>
    <dxf>
      <font>
        <color rgb="FFFF0000"/>
      </font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numFmt numFmtId="2" formatCode="0.00"/>
    </dxf>
    <dxf>
      <numFmt numFmtId="2" formatCode="0.00"/>
    </dxf>
    <dxf>
      <font>
        <color rgb="FFFF0000"/>
      </font>
    </dxf>
    <dxf>
      <font>
        <color rgb="FFFF0000"/>
      </font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numFmt numFmtId="2" formatCode="0.00"/>
    </dxf>
    <dxf>
      <numFmt numFmtId="2" formatCode="0.00"/>
    </dxf>
    <dxf>
      <font>
        <color rgb="FFFF0000"/>
      </font>
    </dxf>
    <dxf>
      <font>
        <color rgb="FFFF0000"/>
      </font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numFmt numFmtId="2" formatCode="0.00"/>
    </dxf>
    <dxf>
      <numFmt numFmtId="2" formatCode="0.00"/>
    </dxf>
    <dxf>
      <font>
        <color rgb="FFFF0000"/>
      </font>
    </dxf>
    <dxf>
      <font>
        <color rgb="FFFF0000"/>
      </font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numFmt numFmtId="2" formatCode="0.00"/>
    </dxf>
    <dxf>
      <numFmt numFmtId="2" formatCode="0.00"/>
    </dxf>
    <dxf>
      <font>
        <color rgb="FFFF0000"/>
      </font>
    </dxf>
    <dxf>
      <font>
        <color rgb="FFFF0000"/>
      </font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CCECFF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FFCCFFCC"/>
      <color rgb="FFCCECFF"/>
      <color rgb="FFFFCCFF"/>
      <color rgb="FFFFFFCC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niel" refreshedDate="45683.451410648151" createdVersion="8" refreshedVersion="8" minRefreshableVersion="3" recordCount="252" xr:uid="{1973E2D3-EEF0-4787-842E-83FD0931F13F}">
  <cacheSource type="worksheet">
    <worksheetSource ref="A1:P253" sheet="Résultats 25"/>
  </cacheSource>
  <cacheFields count="17">
    <cacheField name="Pos." numFmtId="0">
      <sharedItems containsString="0" containsBlank="1" containsNumber="1" containsInteger="1" minValue="1" maxValue="32"/>
    </cacheField>
    <cacheField name="Nom" numFmtId="0">
      <sharedItems count="89">
        <s v="Almudever Celina"/>
        <s v="Aries Claudia"/>
        <s v="Faller Merri"/>
        <s v="Faller Nezza"/>
        <s v="Flores Merlinda"/>
        <s v="Grillet Liliane"/>
        <s v="Jaena Emma"/>
        <s v="Karrer Luisita"/>
        <s v="Louvrier Ivana"/>
        <s v="Morand Marie-Noëlle"/>
        <s v="Moser Noraida"/>
        <s v="Moyat Magali"/>
        <s v="Pahud Chinny"/>
        <s v="Paras Marife"/>
        <s v="Pasquier Virginie"/>
        <s v="Rosa-Guerraz Céline"/>
        <s v="Terrettaz Janique"/>
        <s v="Vergère Patricia"/>
        <s v="Walther Jeanette"/>
        <s v="Zbinden Ruth"/>
        <s v="Bull Oliver"/>
        <s v="Cardinaux Pierre-Alain"/>
        <s v="Carolino Romulo"/>
        <s v="Dodah Moonesh"/>
        <s v="Franco Jonani"/>
        <s v="Genillard Ralph-Yves"/>
        <s v="Hutzli Christian"/>
        <s v="Morales Serrano Eduardo"/>
        <s v="Perito Pascal"/>
        <s v="Rosset Franck"/>
        <s v="Baruh Enis"/>
        <s v="Cardinaux Cédric"/>
        <s v="Corbo Pierre"/>
        <s v="D'Apice Vincenzo"/>
        <s v="Gomez Domingo"/>
        <s v="Gozzo Alain"/>
        <s v="Manco Anthony"/>
        <s v="Manco Daniel"/>
        <s v="Martin José"/>
        <s v="Miano Nunziato"/>
        <s v="Seydoux Pascal"/>
        <s v="Stutz René"/>
        <s v="Bellon Damien"/>
        <s v="Cataldo Wiliam"/>
        <s v="Corminboeuf Pascal"/>
        <s v="Flores Alfredo"/>
        <s v="Gabriel Eric"/>
        <s v="Huynh Thanh Dat"/>
        <s v="Karrer Jean"/>
        <s v="Klima Martin"/>
        <s v="Mancuso Angelo"/>
        <s v="Menoud François"/>
        <s v="Monti Olivier"/>
        <s v="Moser René"/>
        <s v="Nemeskeri Julien"/>
        <s v="Pascal Jules"/>
        <s v="Petringa Antonio"/>
        <s v="Roagna Gilles-Eric"/>
        <s v="Ronchi Jacques"/>
        <s v="Sauthier Philippe"/>
        <s v="Schmisser Laurent"/>
        <s v="Dela Pena Jingkie"/>
        <s v="Despres Marylène"/>
        <s v="Martinez Mary-Claude"/>
        <s v="Rosaz - Guerraz Céline"/>
        <s v="Golay Daniel"/>
        <s v="Bravo Mario"/>
        <s v="Visalli Giuseppe"/>
        <s v="Barbezat Francis"/>
        <s v="Frei Robert"/>
        <s v="Chavaz Didier"/>
        <s v="Meier Pierre"/>
        <s v="Umali James Matthew"/>
        <s v="Umali Jaime"/>
        <s v="Huberson Guillaume"/>
        <s v="Gratziu Rossano"/>
        <s v="Andrianjafy Monty"/>
        <s v="Diaz Lopez José Manuel"/>
        <s v="Lapustin Mihail"/>
        <s v="Grassin Frédéric"/>
        <s v="Chappuis Bernard"/>
        <s v="Meythiaz Claude"/>
        <s v="Nicole Roger"/>
        <s v="Favre Jean-Marie"/>
        <s v="Caldi Jean-Marc"/>
        <s v="Cataldo Jayson"/>
        <s v="Rosa - Guerraz Céline"/>
        <s v="Bouget Cynthia"/>
        <s v="Rioja Manuel"/>
      </sharedItems>
    </cacheField>
    <cacheField name="P1" numFmtId="0">
      <sharedItems containsSemiMixedTypes="0" containsString="0" containsNumber="1" containsInteger="1" minValue="94" maxValue="243"/>
    </cacheField>
    <cacheField name="P2" numFmtId="0">
      <sharedItems containsSemiMixedTypes="0" containsString="0" containsNumber="1" containsInteger="1" minValue="99" maxValue="239"/>
    </cacheField>
    <cacheField name="P3" numFmtId="0">
      <sharedItems containsSemiMixedTypes="0" containsString="0" containsNumber="1" containsInteger="1" minValue="91" maxValue="277"/>
    </cacheField>
    <cacheField name="P4" numFmtId="0">
      <sharedItems containsString="0" containsBlank="1" containsNumber="1" containsInteger="1" minValue="98" maxValue="245"/>
    </cacheField>
    <cacheField name="P5" numFmtId="0">
      <sharedItems containsString="0" containsBlank="1" containsNumber="1" containsInteger="1" minValue="95" maxValue="253"/>
    </cacheField>
    <cacheField name="P6" numFmtId="0">
      <sharedItems containsString="0" containsBlank="1" containsNumber="1" containsInteger="1" minValue="84" maxValue="266"/>
    </cacheField>
    <cacheField name="P7" numFmtId="0">
      <sharedItems containsString="0" containsBlank="1" containsNumber="1" containsInteger="1" minValue="98" maxValue="220"/>
    </cacheField>
    <cacheField name="P8" numFmtId="0">
      <sharedItems containsString="0" containsBlank="1" containsNumber="1" containsInteger="1" minValue="108" maxValue="228"/>
    </cacheField>
    <cacheField name="Total" numFmtId="0">
      <sharedItems containsSemiMixedTypes="0" containsString="0" containsNumber="1" containsInteger="1" minValue="300" maxValue="1563"/>
    </cacheField>
    <cacheField name="Parties" numFmtId="0">
      <sharedItems containsSemiMixedTypes="0" containsString="0" containsNumber="1" containsInteger="1" minValue="3" maxValue="8"/>
    </cacheField>
    <cacheField name="Moyenne" numFmtId="2">
      <sharedItems containsSemiMixedTypes="0" containsString="0" containsNumber="1" minValue="100" maxValue="230.5"/>
    </cacheField>
    <cacheField name="Cat" numFmtId="0">
      <sharedItems count="5">
        <s v="Dame"/>
        <s v="A"/>
        <s v="B"/>
        <s v="C"/>
        <s v="Dames"/>
      </sharedItems>
    </cacheField>
    <cacheField name="Discipline" numFmtId="0">
      <sharedItems count="5">
        <s v="Individuel"/>
        <s v="Double"/>
        <s v="Trio"/>
        <s v="All Events"/>
        <s v="Mixte"/>
      </sharedItems>
    </cacheField>
    <cacheField name="NB 200" numFmtId="0">
      <sharedItems containsSemiMixedTypes="0" containsString="0" containsNumber="1" containsInteger="1" minValue="0" maxValue="5"/>
    </cacheField>
    <cacheField name="Moyenne2" numFmtId="0" formula="Total /Parties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2">
  <r>
    <n v="1"/>
    <x v="0"/>
    <n v="129"/>
    <n v="162"/>
    <n v="102"/>
    <n v="117"/>
    <n v="100"/>
    <n v="84"/>
    <n v="101"/>
    <n v="140"/>
    <n v="935"/>
    <n v="8"/>
    <n v="116.875"/>
    <x v="0"/>
    <x v="0"/>
    <n v="0"/>
  </r>
  <r>
    <n v="2"/>
    <x v="1"/>
    <n v="125"/>
    <n v="146"/>
    <n v="114"/>
    <n v="164"/>
    <n v="158"/>
    <n v="110"/>
    <n v="148"/>
    <n v="142"/>
    <n v="1107"/>
    <n v="8"/>
    <n v="138.375"/>
    <x v="0"/>
    <x v="0"/>
    <n v="0"/>
  </r>
  <r>
    <n v="3"/>
    <x v="2"/>
    <n v="109"/>
    <n v="116"/>
    <n v="131"/>
    <n v="149"/>
    <n v="105"/>
    <n v="112"/>
    <n v="133"/>
    <n v="135"/>
    <n v="990"/>
    <n v="8"/>
    <n v="123.75"/>
    <x v="0"/>
    <x v="0"/>
    <n v="0"/>
  </r>
  <r>
    <n v="4"/>
    <x v="3"/>
    <n v="155"/>
    <n v="183"/>
    <n v="200"/>
    <n v="146"/>
    <n v="123"/>
    <n v="162"/>
    <n v="151"/>
    <n v="208"/>
    <n v="1328"/>
    <n v="8"/>
    <n v="166"/>
    <x v="0"/>
    <x v="0"/>
    <n v="2"/>
  </r>
  <r>
    <n v="5"/>
    <x v="4"/>
    <n v="151"/>
    <n v="118"/>
    <n v="116"/>
    <n v="107"/>
    <n v="99"/>
    <n v="117"/>
    <n v="167"/>
    <n v="127"/>
    <n v="1002"/>
    <n v="8"/>
    <n v="125.25"/>
    <x v="0"/>
    <x v="0"/>
    <n v="0"/>
  </r>
  <r>
    <n v="6"/>
    <x v="5"/>
    <n v="145"/>
    <n v="150"/>
    <n v="141"/>
    <n v="135"/>
    <n v="128"/>
    <n v="122"/>
    <n v="149"/>
    <n v="155"/>
    <n v="1125"/>
    <n v="8"/>
    <n v="140.625"/>
    <x v="0"/>
    <x v="0"/>
    <n v="0"/>
  </r>
  <r>
    <n v="7"/>
    <x v="6"/>
    <n v="199"/>
    <n v="165"/>
    <n v="138"/>
    <n v="181"/>
    <n v="128"/>
    <n v="169"/>
    <n v="139"/>
    <n v="178"/>
    <n v="1297"/>
    <n v="8"/>
    <n v="162.125"/>
    <x v="0"/>
    <x v="0"/>
    <n v="0"/>
  </r>
  <r>
    <n v="8"/>
    <x v="7"/>
    <n v="163"/>
    <n v="103"/>
    <n v="121"/>
    <n v="109"/>
    <n v="164"/>
    <n v="165"/>
    <n v="131"/>
    <n v="150"/>
    <n v="1106"/>
    <n v="8"/>
    <n v="138.25"/>
    <x v="0"/>
    <x v="0"/>
    <n v="0"/>
  </r>
  <r>
    <n v="9"/>
    <x v="8"/>
    <n v="116"/>
    <n v="162"/>
    <n v="185"/>
    <n v="146"/>
    <n v="147"/>
    <n v="168"/>
    <n v="142"/>
    <n v="143"/>
    <n v="1209"/>
    <n v="8"/>
    <n v="151.125"/>
    <x v="0"/>
    <x v="0"/>
    <n v="0"/>
  </r>
  <r>
    <n v="10"/>
    <x v="9"/>
    <n v="200"/>
    <n v="158"/>
    <n v="211"/>
    <n v="144"/>
    <n v="214"/>
    <n v="172"/>
    <n v="200"/>
    <n v="181"/>
    <n v="1480"/>
    <n v="8"/>
    <n v="185"/>
    <x v="0"/>
    <x v="0"/>
    <n v="4"/>
  </r>
  <r>
    <n v="11"/>
    <x v="10"/>
    <n v="144"/>
    <n v="145"/>
    <n v="226"/>
    <n v="139"/>
    <n v="148"/>
    <n v="147"/>
    <n v="193"/>
    <n v="140"/>
    <n v="1282"/>
    <n v="8"/>
    <n v="160.25"/>
    <x v="0"/>
    <x v="0"/>
    <n v="1"/>
  </r>
  <r>
    <n v="12"/>
    <x v="11"/>
    <n v="182"/>
    <n v="158"/>
    <n v="166"/>
    <n v="159"/>
    <n v="150"/>
    <n v="193"/>
    <n v="170"/>
    <n v="224"/>
    <n v="1402"/>
    <n v="8"/>
    <n v="175.25"/>
    <x v="0"/>
    <x v="0"/>
    <n v="1"/>
  </r>
  <r>
    <n v="13"/>
    <x v="12"/>
    <n v="122"/>
    <n v="133"/>
    <n v="157"/>
    <n v="181"/>
    <n v="134"/>
    <n v="156"/>
    <n v="159"/>
    <n v="188"/>
    <n v="1230"/>
    <n v="8"/>
    <n v="153.75"/>
    <x v="0"/>
    <x v="0"/>
    <n v="0"/>
  </r>
  <r>
    <n v="14"/>
    <x v="13"/>
    <n v="202"/>
    <n v="147"/>
    <n v="157"/>
    <n v="139"/>
    <n v="187"/>
    <n v="189"/>
    <n v="170"/>
    <n v="156"/>
    <n v="1347"/>
    <n v="8"/>
    <n v="168.375"/>
    <x v="0"/>
    <x v="0"/>
    <n v="1"/>
  </r>
  <r>
    <n v="15"/>
    <x v="14"/>
    <n v="150"/>
    <n v="148"/>
    <n v="116"/>
    <n v="175"/>
    <n v="146"/>
    <n v="181"/>
    <n v="150"/>
    <n v="137"/>
    <n v="1203"/>
    <n v="8"/>
    <n v="150.375"/>
    <x v="0"/>
    <x v="0"/>
    <n v="0"/>
  </r>
  <r>
    <n v="16"/>
    <x v="15"/>
    <n v="177"/>
    <n v="170"/>
    <n v="166"/>
    <n v="151"/>
    <n v="148"/>
    <n v="141"/>
    <n v="158"/>
    <n v="144"/>
    <n v="1255"/>
    <n v="8"/>
    <n v="156.875"/>
    <x v="0"/>
    <x v="0"/>
    <n v="0"/>
  </r>
  <r>
    <n v="17"/>
    <x v="16"/>
    <n v="120"/>
    <n v="195"/>
    <n v="152"/>
    <n v="134"/>
    <n v="167"/>
    <n v="154"/>
    <n v="149"/>
    <n v="191"/>
    <n v="1262"/>
    <n v="8"/>
    <n v="157.75"/>
    <x v="0"/>
    <x v="0"/>
    <n v="0"/>
  </r>
  <r>
    <n v="18"/>
    <x v="17"/>
    <n v="181"/>
    <n v="127"/>
    <n v="130"/>
    <n v="181"/>
    <n v="129"/>
    <n v="127"/>
    <n v="160"/>
    <n v="153"/>
    <n v="1188"/>
    <n v="8"/>
    <n v="148.5"/>
    <x v="0"/>
    <x v="0"/>
    <n v="0"/>
  </r>
  <r>
    <n v="19"/>
    <x v="18"/>
    <n v="130"/>
    <n v="133"/>
    <n v="137"/>
    <n v="115"/>
    <n v="191"/>
    <n v="145"/>
    <n v="159"/>
    <n v="113"/>
    <n v="1123"/>
    <n v="8"/>
    <n v="140.375"/>
    <x v="0"/>
    <x v="0"/>
    <n v="0"/>
  </r>
  <r>
    <n v="20"/>
    <x v="19"/>
    <n v="127"/>
    <n v="109"/>
    <n v="151"/>
    <n v="167"/>
    <n v="124"/>
    <n v="139"/>
    <n v="173"/>
    <n v="145"/>
    <n v="1135"/>
    <n v="8"/>
    <n v="141.875"/>
    <x v="0"/>
    <x v="0"/>
    <n v="0"/>
  </r>
  <r>
    <n v="1"/>
    <x v="20"/>
    <n v="184"/>
    <n v="202"/>
    <n v="189"/>
    <n v="198"/>
    <n v="165"/>
    <n v="161"/>
    <n v="167"/>
    <n v="183"/>
    <n v="1449"/>
    <n v="8"/>
    <n v="181.125"/>
    <x v="1"/>
    <x v="0"/>
    <n v="1"/>
  </r>
  <r>
    <n v="2"/>
    <x v="21"/>
    <n v="175"/>
    <n v="214"/>
    <n v="172"/>
    <n v="171"/>
    <n v="124"/>
    <n v="176"/>
    <n v="161"/>
    <n v="194"/>
    <n v="1387"/>
    <n v="8"/>
    <n v="173.375"/>
    <x v="1"/>
    <x v="0"/>
    <n v="1"/>
  </r>
  <r>
    <n v="3"/>
    <x v="22"/>
    <n v="158"/>
    <n v="189"/>
    <n v="167"/>
    <n v="222"/>
    <n v="177"/>
    <n v="148"/>
    <n v="168"/>
    <n v="149"/>
    <n v="1378"/>
    <n v="8"/>
    <n v="172.25"/>
    <x v="1"/>
    <x v="0"/>
    <n v="1"/>
  </r>
  <r>
    <n v="4"/>
    <x v="23"/>
    <n v="143"/>
    <n v="175"/>
    <n v="168"/>
    <n v="192"/>
    <n v="217"/>
    <n v="182"/>
    <n v="164"/>
    <n v="218"/>
    <n v="1459"/>
    <n v="8"/>
    <n v="182.375"/>
    <x v="1"/>
    <x v="0"/>
    <n v="2"/>
  </r>
  <r>
    <n v="5"/>
    <x v="24"/>
    <n v="202"/>
    <n v="188"/>
    <n v="154"/>
    <n v="211"/>
    <n v="222"/>
    <n v="162"/>
    <n v="190"/>
    <n v="228"/>
    <n v="1557"/>
    <n v="8"/>
    <n v="194.625"/>
    <x v="1"/>
    <x v="0"/>
    <n v="4"/>
  </r>
  <r>
    <n v="6"/>
    <x v="25"/>
    <n v="181"/>
    <n v="159"/>
    <n v="155"/>
    <n v="154"/>
    <n v="165"/>
    <n v="160"/>
    <n v="156"/>
    <n v="165"/>
    <n v="1295"/>
    <n v="8"/>
    <n v="161.875"/>
    <x v="1"/>
    <x v="0"/>
    <n v="0"/>
  </r>
  <r>
    <n v="7"/>
    <x v="26"/>
    <n v="160"/>
    <n v="213"/>
    <n v="182"/>
    <n v="158"/>
    <n v="182"/>
    <n v="167"/>
    <n v="201"/>
    <n v="157"/>
    <n v="1420"/>
    <n v="8"/>
    <n v="177.5"/>
    <x v="1"/>
    <x v="0"/>
    <n v="2"/>
  </r>
  <r>
    <n v="8"/>
    <x v="27"/>
    <n v="175"/>
    <n v="150"/>
    <n v="191"/>
    <n v="157"/>
    <n v="143"/>
    <n v="177"/>
    <n v="184"/>
    <n v="158"/>
    <n v="1335"/>
    <n v="8"/>
    <n v="166.875"/>
    <x v="1"/>
    <x v="0"/>
    <n v="0"/>
  </r>
  <r>
    <n v="9"/>
    <x v="28"/>
    <n v="143"/>
    <n v="175"/>
    <n v="188"/>
    <n v="172"/>
    <n v="172"/>
    <n v="182"/>
    <n v="139"/>
    <n v="148"/>
    <n v="1319"/>
    <n v="8"/>
    <n v="164.875"/>
    <x v="1"/>
    <x v="0"/>
    <n v="0"/>
  </r>
  <r>
    <n v="10"/>
    <x v="29"/>
    <n v="211"/>
    <n v="188"/>
    <n v="231"/>
    <n v="187"/>
    <n v="134"/>
    <n v="155"/>
    <n v="217"/>
    <n v="201"/>
    <n v="1524"/>
    <n v="8"/>
    <n v="190.5"/>
    <x v="1"/>
    <x v="0"/>
    <n v="4"/>
  </r>
  <r>
    <n v="1"/>
    <x v="30"/>
    <n v="169"/>
    <n v="179"/>
    <n v="135"/>
    <n v="160"/>
    <n v="147"/>
    <n v="150"/>
    <n v="174"/>
    <n v="148"/>
    <n v="1262"/>
    <n v="8"/>
    <n v="157.75"/>
    <x v="2"/>
    <x v="0"/>
    <n v="0"/>
  </r>
  <r>
    <n v="2"/>
    <x v="31"/>
    <n v="116"/>
    <n v="157"/>
    <n v="200"/>
    <n v="166"/>
    <n v="193"/>
    <n v="189"/>
    <n v="172"/>
    <n v="213"/>
    <n v="1406"/>
    <n v="8"/>
    <n v="175.75"/>
    <x v="2"/>
    <x v="0"/>
    <n v="2"/>
  </r>
  <r>
    <n v="3"/>
    <x v="32"/>
    <n v="190"/>
    <n v="203"/>
    <n v="172"/>
    <n v="232"/>
    <n v="201"/>
    <n v="210"/>
    <n v="141"/>
    <n v="188"/>
    <n v="1537"/>
    <n v="8"/>
    <n v="192.125"/>
    <x v="2"/>
    <x v="0"/>
    <n v="4"/>
  </r>
  <r>
    <n v="4"/>
    <x v="33"/>
    <n v="145"/>
    <n v="239"/>
    <n v="183"/>
    <n v="188"/>
    <n v="197"/>
    <n v="214"/>
    <n v="191"/>
    <n v="171"/>
    <n v="1528"/>
    <n v="8"/>
    <n v="191"/>
    <x v="2"/>
    <x v="0"/>
    <n v="2"/>
  </r>
  <r>
    <n v="5"/>
    <x v="34"/>
    <n v="165"/>
    <n v="163"/>
    <n v="169"/>
    <n v="191"/>
    <n v="168"/>
    <n v="157"/>
    <n v="142"/>
    <n v="158"/>
    <n v="1313"/>
    <n v="8"/>
    <n v="164.125"/>
    <x v="2"/>
    <x v="0"/>
    <n v="0"/>
  </r>
  <r>
    <n v="6"/>
    <x v="35"/>
    <n v="154"/>
    <n v="212"/>
    <n v="128"/>
    <n v="123"/>
    <n v="157"/>
    <n v="178"/>
    <n v="150"/>
    <n v="214"/>
    <n v="1316"/>
    <n v="8"/>
    <n v="164.5"/>
    <x v="2"/>
    <x v="0"/>
    <n v="2"/>
  </r>
  <r>
    <n v="7"/>
    <x v="36"/>
    <n v="190"/>
    <n v="178"/>
    <n v="174"/>
    <n v="180"/>
    <n v="183"/>
    <n v="145"/>
    <n v="167"/>
    <n v="187"/>
    <n v="1404"/>
    <n v="8"/>
    <n v="175.5"/>
    <x v="2"/>
    <x v="0"/>
    <n v="0"/>
  </r>
  <r>
    <n v="8"/>
    <x v="37"/>
    <n v="224"/>
    <n v="210"/>
    <n v="211"/>
    <n v="167"/>
    <n v="187"/>
    <n v="170"/>
    <n v="147"/>
    <n v="181"/>
    <n v="1497"/>
    <n v="8"/>
    <n v="187.125"/>
    <x v="2"/>
    <x v="0"/>
    <n v="3"/>
  </r>
  <r>
    <n v="9"/>
    <x v="38"/>
    <n v="186"/>
    <n v="118"/>
    <n v="182"/>
    <n v="167"/>
    <n v="193"/>
    <n v="167"/>
    <n v="181"/>
    <n v="157"/>
    <n v="1351"/>
    <n v="8"/>
    <n v="168.875"/>
    <x v="2"/>
    <x v="0"/>
    <n v="0"/>
  </r>
  <r>
    <n v="10"/>
    <x v="39"/>
    <n v="127"/>
    <n v="193"/>
    <n v="204"/>
    <n v="213"/>
    <n v="223"/>
    <n v="191"/>
    <n v="178"/>
    <n v="173"/>
    <n v="1502"/>
    <n v="8"/>
    <n v="187.75"/>
    <x v="2"/>
    <x v="0"/>
    <n v="3"/>
  </r>
  <r>
    <n v="11"/>
    <x v="40"/>
    <n v="164"/>
    <n v="160"/>
    <n v="171"/>
    <n v="175"/>
    <n v="168"/>
    <n v="168"/>
    <n v="139"/>
    <n v="167"/>
    <n v="1312"/>
    <n v="8"/>
    <n v="164"/>
    <x v="2"/>
    <x v="0"/>
    <n v="0"/>
  </r>
  <r>
    <n v="12"/>
    <x v="41"/>
    <n v="156"/>
    <n v="203"/>
    <n v="159"/>
    <n v="195"/>
    <n v="181"/>
    <n v="160"/>
    <n v="127"/>
    <n v="155"/>
    <n v="1336"/>
    <n v="8"/>
    <n v="167"/>
    <x v="2"/>
    <x v="0"/>
    <n v="1"/>
  </r>
  <r>
    <n v="1"/>
    <x v="42"/>
    <n v="157"/>
    <n v="169"/>
    <n v="148"/>
    <n v="151"/>
    <n v="125"/>
    <n v="168"/>
    <n v="159"/>
    <n v="201"/>
    <n v="1278"/>
    <n v="8"/>
    <n v="159.75"/>
    <x v="3"/>
    <x v="0"/>
    <n v="1"/>
  </r>
  <r>
    <n v="2"/>
    <x v="43"/>
    <n v="174"/>
    <n v="170"/>
    <n v="176"/>
    <n v="159"/>
    <n v="189"/>
    <n v="197"/>
    <n v="162"/>
    <n v="141"/>
    <n v="1368"/>
    <n v="8"/>
    <n v="171"/>
    <x v="3"/>
    <x v="0"/>
    <n v="0"/>
  </r>
  <r>
    <n v="3"/>
    <x v="44"/>
    <n v="181"/>
    <n v="165"/>
    <n v="146"/>
    <n v="148"/>
    <n v="221"/>
    <n v="182"/>
    <n v="171"/>
    <n v="186"/>
    <n v="1400"/>
    <n v="8"/>
    <n v="175"/>
    <x v="3"/>
    <x v="0"/>
    <n v="1"/>
  </r>
  <r>
    <n v="4"/>
    <x v="45"/>
    <n v="136"/>
    <n v="117"/>
    <n v="150"/>
    <n v="173"/>
    <n v="95"/>
    <n v="125"/>
    <n v="99"/>
    <m/>
    <n v="895"/>
    <n v="7"/>
    <n v="127.85714285714286"/>
    <x v="3"/>
    <x v="0"/>
    <n v="0"/>
  </r>
  <r>
    <n v="5"/>
    <x v="46"/>
    <n v="192"/>
    <n v="162"/>
    <n v="145"/>
    <n v="167"/>
    <n v="140"/>
    <n v="199"/>
    <n v="182"/>
    <n v="156"/>
    <n v="1343"/>
    <n v="8"/>
    <n v="167.875"/>
    <x v="3"/>
    <x v="0"/>
    <n v="0"/>
  </r>
  <r>
    <n v="6"/>
    <x v="47"/>
    <n v="119"/>
    <n v="99"/>
    <n v="121"/>
    <n v="125"/>
    <n v="141"/>
    <n v="152"/>
    <n v="131"/>
    <n v="108"/>
    <n v="996"/>
    <n v="8"/>
    <n v="124.5"/>
    <x v="3"/>
    <x v="0"/>
    <n v="0"/>
  </r>
  <r>
    <n v="7"/>
    <x v="48"/>
    <n v="161"/>
    <n v="156"/>
    <n v="128"/>
    <n v="155"/>
    <n v="126"/>
    <n v="200"/>
    <n v="150"/>
    <n v="147"/>
    <n v="1223"/>
    <n v="8"/>
    <n v="152.875"/>
    <x v="3"/>
    <x v="0"/>
    <n v="1"/>
  </r>
  <r>
    <n v="8"/>
    <x v="49"/>
    <n v="153"/>
    <n v="174"/>
    <n v="184"/>
    <n v="154"/>
    <n v="148"/>
    <n v="146"/>
    <n v="148"/>
    <n v="167"/>
    <n v="1274"/>
    <n v="8"/>
    <n v="159.25"/>
    <x v="3"/>
    <x v="0"/>
    <n v="0"/>
  </r>
  <r>
    <n v="9"/>
    <x v="50"/>
    <n v="159"/>
    <n v="162"/>
    <n v="195"/>
    <n v="164"/>
    <n v="123"/>
    <n v="215"/>
    <n v="152"/>
    <n v="147"/>
    <n v="1317"/>
    <n v="8"/>
    <n v="164.625"/>
    <x v="3"/>
    <x v="0"/>
    <n v="1"/>
  </r>
  <r>
    <n v="10"/>
    <x v="51"/>
    <n v="165"/>
    <n v="188"/>
    <n v="191"/>
    <n v="165"/>
    <n v="181"/>
    <n v="167"/>
    <n v="153"/>
    <n v="152"/>
    <n v="1362"/>
    <n v="8"/>
    <n v="170.25"/>
    <x v="3"/>
    <x v="0"/>
    <n v="0"/>
  </r>
  <r>
    <n v="11"/>
    <x v="52"/>
    <n v="169"/>
    <n v="133"/>
    <n v="114"/>
    <n v="140"/>
    <n v="153"/>
    <n v="128"/>
    <n v="164"/>
    <n v="122"/>
    <n v="1123"/>
    <n v="8"/>
    <n v="140.375"/>
    <x v="3"/>
    <x v="0"/>
    <n v="0"/>
  </r>
  <r>
    <n v="12"/>
    <x v="53"/>
    <n v="122"/>
    <n v="166"/>
    <n v="158"/>
    <n v="118"/>
    <n v="168"/>
    <n v="173"/>
    <n v="148"/>
    <n v="193"/>
    <n v="1246"/>
    <n v="8"/>
    <n v="155.75"/>
    <x v="3"/>
    <x v="0"/>
    <n v="0"/>
  </r>
  <r>
    <n v="13"/>
    <x v="54"/>
    <n v="160"/>
    <n v="217"/>
    <n v="151"/>
    <n v="168"/>
    <n v="117"/>
    <n v="198"/>
    <n v="168"/>
    <n v="145"/>
    <n v="1324"/>
    <n v="8"/>
    <n v="165.5"/>
    <x v="3"/>
    <x v="0"/>
    <n v="1"/>
  </r>
  <r>
    <n v="14"/>
    <x v="55"/>
    <n v="165"/>
    <n v="137"/>
    <n v="140"/>
    <n v="122"/>
    <n v="158"/>
    <n v="118"/>
    <n v="145"/>
    <n v="131"/>
    <n v="1116"/>
    <n v="8"/>
    <n v="139.5"/>
    <x v="3"/>
    <x v="0"/>
    <n v="0"/>
  </r>
  <r>
    <n v="15"/>
    <x v="56"/>
    <n v="163"/>
    <n v="161"/>
    <n v="136"/>
    <n v="120"/>
    <n v="169"/>
    <n v="198"/>
    <n v="118"/>
    <n v="207"/>
    <n v="1272"/>
    <n v="8"/>
    <n v="159"/>
    <x v="3"/>
    <x v="0"/>
    <n v="1"/>
  </r>
  <r>
    <n v="16"/>
    <x v="57"/>
    <n v="169"/>
    <n v="163"/>
    <n v="182"/>
    <n v="150"/>
    <n v="128"/>
    <n v="145"/>
    <n v="166"/>
    <n v="118"/>
    <n v="1221"/>
    <n v="8"/>
    <n v="152.625"/>
    <x v="3"/>
    <x v="0"/>
    <n v="0"/>
  </r>
  <r>
    <n v="17"/>
    <x v="58"/>
    <n v="178"/>
    <n v="183"/>
    <n v="145"/>
    <n v="150"/>
    <n v="134"/>
    <n v="169"/>
    <n v="166"/>
    <n v="152"/>
    <n v="1277"/>
    <n v="8"/>
    <n v="159.625"/>
    <x v="3"/>
    <x v="0"/>
    <n v="0"/>
  </r>
  <r>
    <n v="18"/>
    <x v="59"/>
    <n v="129"/>
    <n v="116"/>
    <n v="169"/>
    <n v="124"/>
    <n v="125"/>
    <n v="129"/>
    <n v="139"/>
    <n v="122"/>
    <n v="1053"/>
    <n v="8"/>
    <n v="131.625"/>
    <x v="3"/>
    <x v="0"/>
    <n v="0"/>
  </r>
  <r>
    <n v="19"/>
    <x v="60"/>
    <n v="185"/>
    <n v="146"/>
    <n v="146"/>
    <n v="137"/>
    <n v="176"/>
    <n v="144"/>
    <n v="155"/>
    <n v="136"/>
    <n v="1225"/>
    <n v="8"/>
    <n v="153.125"/>
    <x v="3"/>
    <x v="0"/>
    <n v="0"/>
  </r>
  <r>
    <n v="1"/>
    <x v="0"/>
    <n v="135"/>
    <n v="115"/>
    <n v="130"/>
    <n v="115"/>
    <n v="130"/>
    <n v="134"/>
    <n v="112"/>
    <n v="129"/>
    <n v="1000"/>
    <n v="8"/>
    <n v="125"/>
    <x v="0"/>
    <x v="1"/>
    <n v="0"/>
  </r>
  <r>
    <n v="2"/>
    <x v="1"/>
    <n v="169"/>
    <n v="153"/>
    <n v="138"/>
    <n v="146"/>
    <n v="192"/>
    <n v="151"/>
    <n v="174"/>
    <n v="150"/>
    <n v="1273"/>
    <n v="8"/>
    <n v="159.125"/>
    <x v="0"/>
    <x v="1"/>
    <n v="0"/>
  </r>
  <r>
    <n v="3"/>
    <x v="61"/>
    <n v="156"/>
    <n v="123"/>
    <n v="140"/>
    <n v="139"/>
    <n v="152"/>
    <n v="148"/>
    <n v="117"/>
    <n v="135"/>
    <n v="1110"/>
    <n v="8"/>
    <n v="138.75"/>
    <x v="0"/>
    <x v="1"/>
    <n v="0"/>
  </r>
  <r>
    <n v="4"/>
    <x v="62"/>
    <n v="110"/>
    <n v="127"/>
    <n v="116"/>
    <n v="111"/>
    <n v="108"/>
    <n v="125"/>
    <n v="117"/>
    <n v="121"/>
    <n v="935"/>
    <n v="8"/>
    <n v="116.875"/>
    <x v="0"/>
    <x v="1"/>
    <n v="0"/>
  </r>
  <r>
    <n v="5"/>
    <x v="2"/>
    <n v="103"/>
    <n v="145"/>
    <n v="149"/>
    <n v="143"/>
    <n v="122"/>
    <n v="111"/>
    <n v="146"/>
    <n v="127"/>
    <n v="1046"/>
    <n v="8"/>
    <n v="130.75"/>
    <x v="0"/>
    <x v="1"/>
    <n v="0"/>
  </r>
  <r>
    <n v="6"/>
    <x v="3"/>
    <n v="146"/>
    <n v="158"/>
    <n v="177"/>
    <n v="165"/>
    <n v="129"/>
    <n v="161"/>
    <n v="156"/>
    <n v="170"/>
    <n v="1262"/>
    <n v="8"/>
    <n v="157.75"/>
    <x v="0"/>
    <x v="1"/>
    <n v="0"/>
  </r>
  <r>
    <n v="7"/>
    <x v="4"/>
    <n v="145"/>
    <n v="122"/>
    <n v="109"/>
    <n v="133"/>
    <n v="117"/>
    <n v="144"/>
    <n v="158"/>
    <n v="166"/>
    <n v="1094"/>
    <n v="8"/>
    <n v="136.75"/>
    <x v="0"/>
    <x v="1"/>
    <n v="0"/>
  </r>
  <r>
    <n v="8"/>
    <x v="5"/>
    <n v="114"/>
    <n v="164"/>
    <n v="123"/>
    <n v="153"/>
    <n v="150"/>
    <n v="147"/>
    <n v="117"/>
    <n v="130"/>
    <n v="1098"/>
    <n v="8"/>
    <n v="137.25"/>
    <x v="0"/>
    <x v="1"/>
    <n v="0"/>
  </r>
  <r>
    <n v="9"/>
    <x v="6"/>
    <n v="180"/>
    <n v="151"/>
    <n v="144"/>
    <n v="169"/>
    <n v="187"/>
    <n v="142"/>
    <n v="138"/>
    <n v="172"/>
    <n v="1283"/>
    <n v="8"/>
    <n v="160.375"/>
    <x v="0"/>
    <x v="1"/>
    <n v="0"/>
  </r>
  <r>
    <n v="10"/>
    <x v="7"/>
    <n v="94"/>
    <n v="126"/>
    <n v="142"/>
    <n v="144"/>
    <n v="155"/>
    <n v="151"/>
    <n v="125"/>
    <n v="124"/>
    <n v="1061"/>
    <n v="8"/>
    <n v="132.625"/>
    <x v="0"/>
    <x v="1"/>
    <n v="0"/>
  </r>
  <r>
    <n v="11"/>
    <x v="8"/>
    <n v="169"/>
    <n v="166"/>
    <n v="165"/>
    <n v="155"/>
    <n v="148"/>
    <n v="137"/>
    <n v="138"/>
    <n v="154"/>
    <n v="1232"/>
    <n v="8"/>
    <n v="154"/>
    <x v="0"/>
    <x v="1"/>
    <n v="0"/>
  </r>
  <r>
    <n v="12"/>
    <x v="63"/>
    <n v="142"/>
    <n v="156"/>
    <n v="168"/>
    <n v="164"/>
    <n v="166"/>
    <n v="162"/>
    <n v="151"/>
    <n v="173"/>
    <n v="1282"/>
    <n v="8"/>
    <n v="160.25"/>
    <x v="0"/>
    <x v="1"/>
    <n v="0"/>
  </r>
  <r>
    <n v="13"/>
    <x v="10"/>
    <n v="135"/>
    <n v="125"/>
    <n v="180"/>
    <n v="156"/>
    <n v="144"/>
    <n v="139"/>
    <n v="118"/>
    <n v="154"/>
    <n v="1151"/>
    <n v="8"/>
    <n v="143.875"/>
    <x v="0"/>
    <x v="1"/>
    <n v="0"/>
  </r>
  <r>
    <n v="14"/>
    <x v="13"/>
    <n v="132"/>
    <n v="217"/>
    <n v="142"/>
    <n v="121"/>
    <n v="139"/>
    <n v="152"/>
    <n v="165"/>
    <n v="151"/>
    <n v="1219"/>
    <n v="8"/>
    <n v="152.375"/>
    <x v="0"/>
    <x v="1"/>
    <n v="1"/>
  </r>
  <r>
    <n v="15"/>
    <x v="14"/>
    <n v="201"/>
    <n v="124"/>
    <n v="159"/>
    <n v="150"/>
    <n v="165"/>
    <n v="128"/>
    <n v="183"/>
    <n v="149"/>
    <n v="1259"/>
    <n v="8"/>
    <n v="157.375"/>
    <x v="0"/>
    <x v="1"/>
    <n v="1"/>
  </r>
  <r>
    <n v="16"/>
    <x v="64"/>
    <n v="132"/>
    <n v="197"/>
    <n v="167"/>
    <n v="152"/>
    <n v="160"/>
    <n v="122"/>
    <n v="146"/>
    <n v="116"/>
    <n v="1192"/>
    <n v="8"/>
    <n v="149"/>
    <x v="0"/>
    <x v="1"/>
    <n v="0"/>
  </r>
  <r>
    <n v="17"/>
    <x v="16"/>
    <n v="176"/>
    <n v="148"/>
    <n v="148"/>
    <n v="154"/>
    <n v="156"/>
    <n v="157"/>
    <n v="174"/>
    <n v="160"/>
    <n v="1273"/>
    <n v="8"/>
    <n v="159.125"/>
    <x v="0"/>
    <x v="1"/>
    <n v="0"/>
  </r>
  <r>
    <n v="18"/>
    <x v="17"/>
    <n v="216"/>
    <n v="149"/>
    <n v="143"/>
    <n v="163"/>
    <n v="177"/>
    <n v="130"/>
    <n v="155"/>
    <n v="146"/>
    <n v="1279"/>
    <n v="8"/>
    <n v="159.875"/>
    <x v="0"/>
    <x v="1"/>
    <n v="1"/>
  </r>
  <r>
    <n v="19"/>
    <x v="18"/>
    <n v="146"/>
    <n v="166"/>
    <n v="180"/>
    <n v="146"/>
    <n v="112"/>
    <n v="128"/>
    <n v="151"/>
    <n v="145"/>
    <n v="1174"/>
    <n v="8"/>
    <n v="146.75"/>
    <x v="0"/>
    <x v="1"/>
    <n v="0"/>
  </r>
  <r>
    <n v="20"/>
    <x v="19"/>
    <n v="156"/>
    <n v="144"/>
    <n v="167"/>
    <n v="151"/>
    <n v="166"/>
    <n v="168"/>
    <n v="178"/>
    <n v="137"/>
    <n v="1267"/>
    <n v="8"/>
    <n v="158.375"/>
    <x v="0"/>
    <x v="1"/>
    <n v="0"/>
  </r>
  <r>
    <n v="1"/>
    <x v="24"/>
    <n v="161"/>
    <n v="193"/>
    <n v="145"/>
    <n v="194"/>
    <n v="246"/>
    <n v="220"/>
    <n v="196"/>
    <n v="178"/>
    <n v="1533"/>
    <n v="8"/>
    <n v="191.625"/>
    <x v="1"/>
    <x v="1"/>
    <n v="2"/>
  </r>
  <r>
    <n v="2"/>
    <x v="29"/>
    <n v="194"/>
    <n v="174"/>
    <n v="197"/>
    <n v="166"/>
    <n v="191"/>
    <n v="198"/>
    <n v="209"/>
    <n v="199"/>
    <n v="1528"/>
    <n v="8"/>
    <n v="191"/>
    <x v="1"/>
    <x v="1"/>
    <n v="1"/>
  </r>
  <r>
    <n v="3"/>
    <x v="20"/>
    <n v="178"/>
    <n v="187"/>
    <n v="153"/>
    <n v="169"/>
    <n v="203"/>
    <n v="208"/>
    <n v="178"/>
    <n v="224"/>
    <n v="1500"/>
    <n v="8"/>
    <n v="187.5"/>
    <x v="1"/>
    <x v="1"/>
    <n v="3"/>
  </r>
  <r>
    <n v="4"/>
    <x v="65"/>
    <n v="182"/>
    <n v="156"/>
    <n v="174"/>
    <n v="194"/>
    <n v="198"/>
    <n v="165"/>
    <n v="178"/>
    <n v="196"/>
    <n v="1443"/>
    <n v="8"/>
    <n v="180.375"/>
    <x v="1"/>
    <x v="1"/>
    <n v="0"/>
  </r>
  <r>
    <n v="5"/>
    <x v="27"/>
    <n v="175"/>
    <n v="175"/>
    <n v="175"/>
    <n v="154"/>
    <n v="174"/>
    <n v="208"/>
    <n v="160"/>
    <n v="167"/>
    <n v="1388"/>
    <n v="8"/>
    <n v="173.5"/>
    <x v="1"/>
    <x v="1"/>
    <n v="1"/>
  </r>
  <r>
    <n v="6"/>
    <x v="26"/>
    <n v="224"/>
    <n v="183"/>
    <n v="159"/>
    <n v="198"/>
    <n v="195"/>
    <n v="158"/>
    <n v="155"/>
    <n v="181"/>
    <n v="1453"/>
    <n v="8"/>
    <n v="181.625"/>
    <x v="1"/>
    <x v="1"/>
    <n v="1"/>
  </r>
  <r>
    <n v="7"/>
    <x v="28"/>
    <n v="172"/>
    <n v="162"/>
    <n v="145"/>
    <n v="172"/>
    <n v="184"/>
    <n v="156"/>
    <n v="186"/>
    <n v="193"/>
    <n v="1370"/>
    <n v="8"/>
    <n v="171.25"/>
    <x v="1"/>
    <x v="1"/>
    <n v="0"/>
  </r>
  <r>
    <n v="8"/>
    <x v="21"/>
    <n v="150"/>
    <n v="168"/>
    <n v="146"/>
    <n v="182"/>
    <n v="213"/>
    <n v="151"/>
    <n v="182"/>
    <n v="193"/>
    <n v="1385"/>
    <n v="8"/>
    <n v="173.125"/>
    <x v="1"/>
    <x v="1"/>
    <n v="1"/>
  </r>
  <r>
    <n v="9"/>
    <x v="23"/>
    <n v="155"/>
    <n v="182"/>
    <n v="191"/>
    <n v="176"/>
    <n v="178"/>
    <n v="168"/>
    <n v="203"/>
    <n v="186"/>
    <n v="1439"/>
    <n v="8"/>
    <n v="179.875"/>
    <x v="1"/>
    <x v="1"/>
    <n v="1"/>
  </r>
  <r>
    <n v="10"/>
    <x v="25"/>
    <n v="185"/>
    <n v="173"/>
    <n v="215"/>
    <n v="136"/>
    <n v="161"/>
    <n v="158"/>
    <n v="155"/>
    <n v="172"/>
    <n v="1355"/>
    <n v="8"/>
    <n v="169.375"/>
    <x v="1"/>
    <x v="1"/>
    <n v="1"/>
  </r>
  <r>
    <n v="11"/>
    <x v="22"/>
    <n v="197"/>
    <n v="196"/>
    <n v="175"/>
    <n v="143"/>
    <n v="184"/>
    <n v="189"/>
    <n v="151"/>
    <n v="175"/>
    <n v="1410"/>
    <n v="8"/>
    <n v="176.25"/>
    <x v="1"/>
    <x v="1"/>
    <n v="0"/>
  </r>
  <r>
    <n v="1"/>
    <x v="33"/>
    <n v="179"/>
    <n v="173"/>
    <n v="213"/>
    <n v="219"/>
    <n v="211"/>
    <n v="178"/>
    <n v="212"/>
    <n v="178"/>
    <n v="1563"/>
    <n v="8"/>
    <n v="195.375"/>
    <x v="2"/>
    <x v="1"/>
    <n v="4"/>
  </r>
  <r>
    <n v="2"/>
    <x v="39"/>
    <n v="138"/>
    <n v="172"/>
    <n v="188"/>
    <n v="191"/>
    <n v="181"/>
    <n v="192"/>
    <n v="180"/>
    <n v="214"/>
    <n v="1456"/>
    <n v="8"/>
    <n v="182"/>
    <x v="2"/>
    <x v="1"/>
    <n v="1"/>
  </r>
  <r>
    <n v="3"/>
    <x v="66"/>
    <n v="148"/>
    <n v="169"/>
    <n v="156"/>
    <n v="205"/>
    <n v="160"/>
    <n v="129"/>
    <n v="187"/>
    <n v="191"/>
    <n v="1345"/>
    <n v="8"/>
    <n v="168.125"/>
    <x v="2"/>
    <x v="1"/>
    <n v="1"/>
  </r>
  <r>
    <n v="4"/>
    <x v="38"/>
    <n v="144"/>
    <n v="147"/>
    <n v="139"/>
    <n v="177"/>
    <n v="155"/>
    <n v="224"/>
    <n v="149"/>
    <n v="188"/>
    <n v="1323"/>
    <n v="8"/>
    <n v="165.375"/>
    <x v="2"/>
    <x v="1"/>
    <n v="1"/>
  </r>
  <r>
    <n v="5"/>
    <x v="35"/>
    <n v="139"/>
    <n v="154"/>
    <n v="164"/>
    <n v="189"/>
    <n v="129"/>
    <n v="170"/>
    <n v="168"/>
    <n v="152"/>
    <n v="1265"/>
    <n v="8"/>
    <n v="158.125"/>
    <x v="2"/>
    <x v="1"/>
    <n v="0"/>
  </r>
  <r>
    <n v="6"/>
    <x v="32"/>
    <n v="166"/>
    <n v="191"/>
    <n v="146"/>
    <n v="202"/>
    <n v="169"/>
    <n v="193"/>
    <n v="220"/>
    <n v="209"/>
    <n v="1496"/>
    <n v="8"/>
    <n v="187"/>
    <x v="2"/>
    <x v="1"/>
    <n v="3"/>
  </r>
  <r>
    <n v="7"/>
    <x v="40"/>
    <n v="202"/>
    <n v="152"/>
    <n v="138"/>
    <n v="165"/>
    <n v="160"/>
    <n v="212"/>
    <n v="191"/>
    <n v="177"/>
    <n v="1397"/>
    <n v="8"/>
    <n v="174.625"/>
    <x v="2"/>
    <x v="1"/>
    <n v="2"/>
  </r>
  <r>
    <n v="8"/>
    <x v="31"/>
    <n v="156"/>
    <n v="162"/>
    <n v="140"/>
    <n v="176"/>
    <n v="196"/>
    <n v="194"/>
    <n v="180"/>
    <n v="177"/>
    <n v="1381"/>
    <n v="8"/>
    <n v="172.625"/>
    <x v="2"/>
    <x v="1"/>
    <n v="0"/>
  </r>
  <r>
    <n v="9"/>
    <x v="37"/>
    <n v="183"/>
    <n v="154"/>
    <n v="154"/>
    <n v="208"/>
    <n v="140"/>
    <n v="177"/>
    <n v="183"/>
    <n v="198"/>
    <n v="1397"/>
    <n v="8"/>
    <n v="174.625"/>
    <x v="2"/>
    <x v="1"/>
    <n v="1"/>
  </r>
  <r>
    <n v="10"/>
    <x v="67"/>
    <n v="185"/>
    <n v="166"/>
    <n v="189"/>
    <n v="157"/>
    <n v="213"/>
    <n v="177"/>
    <n v="148"/>
    <n v="180"/>
    <n v="1415"/>
    <n v="8"/>
    <n v="176.875"/>
    <x v="2"/>
    <x v="1"/>
    <n v="1"/>
  </r>
  <r>
    <n v="11"/>
    <x v="36"/>
    <n v="134"/>
    <n v="164"/>
    <n v="215"/>
    <n v="171"/>
    <n v="211"/>
    <n v="143"/>
    <n v="168"/>
    <n v="159"/>
    <n v="1365"/>
    <n v="8"/>
    <n v="170.625"/>
    <x v="2"/>
    <x v="1"/>
    <n v="2"/>
  </r>
  <r>
    <n v="12"/>
    <x v="34"/>
    <n v="158"/>
    <n v="173"/>
    <n v="169"/>
    <n v="196"/>
    <n v="195"/>
    <n v="168"/>
    <n v="182"/>
    <n v="140"/>
    <n v="1381"/>
    <n v="8"/>
    <n v="172.625"/>
    <x v="2"/>
    <x v="1"/>
    <n v="0"/>
  </r>
  <r>
    <n v="13"/>
    <x v="68"/>
    <n v="186"/>
    <n v="168"/>
    <n v="176"/>
    <n v="132"/>
    <n v="167"/>
    <n v="166"/>
    <n v="164"/>
    <n v="191"/>
    <n v="1350"/>
    <n v="8"/>
    <n v="168.75"/>
    <x v="2"/>
    <x v="1"/>
    <n v="0"/>
  </r>
  <r>
    <n v="14"/>
    <x v="30"/>
    <n v="202"/>
    <n v="139"/>
    <n v="155"/>
    <n v="157"/>
    <n v="163"/>
    <n v="199"/>
    <n v="178"/>
    <n v="141"/>
    <n v="1334"/>
    <n v="8"/>
    <n v="166.75"/>
    <x v="2"/>
    <x v="1"/>
    <n v="1"/>
  </r>
  <r>
    <n v="15"/>
    <x v="69"/>
    <n v="178"/>
    <n v="138"/>
    <n v="187"/>
    <n v="176"/>
    <n v="158"/>
    <n v="176"/>
    <n v="155"/>
    <n v="174"/>
    <n v="1342"/>
    <n v="8"/>
    <n v="167.75"/>
    <x v="2"/>
    <x v="1"/>
    <n v="0"/>
  </r>
  <r>
    <n v="16"/>
    <x v="41"/>
    <n v="166"/>
    <n v="170"/>
    <n v="162"/>
    <n v="202"/>
    <n v="132"/>
    <n v="111"/>
    <n v="146"/>
    <n v="157"/>
    <n v="1246"/>
    <n v="8"/>
    <n v="155.75"/>
    <x v="2"/>
    <x v="1"/>
    <n v="1"/>
  </r>
  <r>
    <n v="1"/>
    <x v="70"/>
    <n v="168"/>
    <n v="197"/>
    <n v="187"/>
    <n v="168"/>
    <n v="189"/>
    <n v="180"/>
    <n v="180"/>
    <n v="126"/>
    <n v="1395"/>
    <n v="8"/>
    <n v="174.375"/>
    <x v="3"/>
    <x v="1"/>
    <n v="0"/>
  </r>
  <r>
    <n v="2"/>
    <x v="46"/>
    <n v="198"/>
    <n v="166"/>
    <n v="165"/>
    <n v="166"/>
    <n v="166"/>
    <n v="143"/>
    <n v="173"/>
    <n v="158"/>
    <n v="1335"/>
    <n v="8"/>
    <n v="166.875"/>
    <x v="3"/>
    <x v="1"/>
    <n v="0"/>
  </r>
  <r>
    <n v="3"/>
    <x v="52"/>
    <n v="209"/>
    <n v="155"/>
    <n v="123"/>
    <n v="169"/>
    <n v="149"/>
    <n v="150"/>
    <n v="108"/>
    <n v="161"/>
    <n v="1224"/>
    <n v="8"/>
    <n v="153"/>
    <x v="3"/>
    <x v="1"/>
    <n v="1"/>
  </r>
  <r>
    <n v="4"/>
    <x v="71"/>
    <n v="185"/>
    <n v="173"/>
    <n v="151"/>
    <n v="98"/>
    <n v="196"/>
    <n v="157"/>
    <n v="183"/>
    <n v="137"/>
    <n v="1280"/>
    <n v="8"/>
    <n v="160"/>
    <x v="3"/>
    <x v="1"/>
    <n v="0"/>
  </r>
  <r>
    <n v="5"/>
    <x v="72"/>
    <n v="129"/>
    <n v="113"/>
    <n v="149"/>
    <n v="126"/>
    <n v="193"/>
    <n v="152"/>
    <n v="158"/>
    <n v="151"/>
    <n v="1171"/>
    <n v="8"/>
    <n v="146.375"/>
    <x v="3"/>
    <x v="1"/>
    <n v="0"/>
  </r>
  <r>
    <n v="6"/>
    <x v="42"/>
    <n v="141"/>
    <n v="183"/>
    <n v="146"/>
    <n v="173"/>
    <n v="145"/>
    <n v="135"/>
    <n v="125"/>
    <n v="140"/>
    <n v="1188"/>
    <n v="8"/>
    <n v="148.5"/>
    <x v="3"/>
    <x v="1"/>
    <n v="0"/>
  </r>
  <r>
    <n v="7"/>
    <x v="56"/>
    <n v="122"/>
    <n v="156"/>
    <n v="137"/>
    <n v="144"/>
    <n v="123"/>
    <n v="127"/>
    <n v="172"/>
    <n v="135"/>
    <n v="1116"/>
    <n v="8"/>
    <n v="139.5"/>
    <x v="3"/>
    <x v="1"/>
    <n v="0"/>
  </r>
  <r>
    <n v="8"/>
    <x v="73"/>
    <n v="174"/>
    <n v="125"/>
    <n v="117"/>
    <n v="155"/>
    <n v="130"/>
    <n v="132"/>
    <n v="126"/>
    <n v="135"/>
    <n v="1094"/>
    <n v="8"/>
    <n v="136.75"/>
    <x v="3"/>
    <x v="1"/>
    <n v="0"/>
  </r>
  <r>
    <n v="9"/>
    <x v="74"/>
    <n v="130"/>
    <n v="117"/>
    <n v="115"/>
    <n v="126"/>
    <n v="121"/>
    <n v="109"/>
    <n v="132"/>
    <n v="126"/>
    <n v="976"/>
    <n v="8"/>
    <n v="122"/>
    <x v="3"/>
    <x v="1"/>
    <n v="0"/>
  </r>
  <r>
    <n v="10"/>
    <x v="47"/>
    <n v="102"/>
    <n v="181"/>
    <n v="103"/>
    <n v="154"/>
    <n v="128"/>
    <n v="163"/>
    <n v="144"/>
    <n v="156"/>
    <n v="1131"/>
    <n v="8"/>
    <n v="141.375"/>
    <x v="3"/>
    <x v="1"/>
    <n v="0"/>
  </r>
  <r>
    <n v="11"/>
    <x v="75"/>
    <n v="113"/>
    <n v="122"/>
    <n v="144"/>
    <n v="127"/>
    <n v="118"/>
    <n v="106"/>
    <n v="145"/>
    <n v="130"/>
    <n v="1005"/>
    <n v="8"/>
    <n v="125.625"/>
    <x v="3"/>
    <x v="1"/>
    <n v="0"/>
  </r>
  <r>
    <n v="12"/>
    <x v="76"/>
    <n v="161"/>
    <n v="146"/>
    <n v="146"/>
    <n v="227"/>
    <n v="225"/>
    <n v="200"/>
    <n v="141"/>
    <n v="155"/>
    <n v="1401"/>
    <n v="8"/>
    <n v="175.125"/>
    <x v="3"/>
    <x v="1"/>
    <n v="3"/>
  </r>
  <r>
    <n v="13"/>
    <x v="54"/>
    <n v="170"/>
    <n v="154"/>
    <n v="195"/>
    <n v="186"/>
    <n v="171"/>
    <n v="226"/>
    <n v="178"/>
    <n v="178"/>
    <n v="1458"/>
    <n v="8"/>
    <n v="182.25"/>
    <x v="3"/>
    <x v="1"/>
    <n v="1"/>
  </r>
  <r>
    <n v="14"/>
    <x v="49"/>
    <n v="188"/>
    <n v="173"/>
    <n v="160"/>
    <n v="182"/>
    <n v="178"/>
    <n v="168"/>
    <n v="178"/>
    <n v="160"/>
    <n v="1387"/>
    <n v="8"/>
    <n v="173.375"/>
    <x v="3"/>
    <x v="1"/>
    <n v="0"/>
  </r>
  <r>
    <n v="15"/>
    <x v="48"/>
    <n v="137"/>
    <n v="188"/>
    <n v="192"/>
    <n v="198"/>
    <n v="177"/>
    <n v="146"/>
    <n v="187"/>
    <n v="139"/>
    <n v="1364"/>
    <n v="8"/>
    <n v="170.5"/>
    <x v="3"/>
    <x v="1"/>
    <n v="0"/>
  </r>
  <r>
    <n v="16"/>
    <x v="57"/>
    <n v="159"/>
    <n v="173"/>
    <n v="156"/>
    <n v="176"/>
    <n v="146"/>
    <n v="170"/>
    <n v="162"/>
    <n v="170"/>
    <n v="1312"/>
    <n v="8"/>
    <n v="164"/>
    <x v="3"/>
    <x v="1"/>
    <n v="0"/>
  </r>
  <r>
    <n v="17"/>
    <x v="44"/>
    <n v="168"/>
    <n v="147"/>
    <n v="203"/>
    <n v="192"/>
    <n v="141"/>
    <n v="169"/>
    <n v="145"/>
    <n v="184"/>
    <n v="1349"/>
    <n v="8"/>
    <n v="168.625"/>
    <x v="3"/>
    <x v="1"/>
    <n v="1"/>
  </r>
  <r>
    <n v="18"/>
    <x v="43"/>
    <n v="189"/>
    <n v="168"/>
    <n v="161"/>
    <n v="159"/>
    <n v="169"/>
    <n v="182"/>
    <n v="159"/>
    <n v="182"/>
    <n v="1369"/>
    <n v="8"/>
    <n v="171.125"/>
    <x v="3"/>
    <x v="1"/>
    <n v="0"/>
  </r>
  <r>
    <n v="19"/>
    <x v="51"/>
    <n v="181"/>
    <n v="203"/>
    <n v="136"/>
    <n v="146"/>
    <n v="155"/>
    <n v="159"/>
    <n v="170"/>
    <n v="182"/>
    <n v="1332"/>
    <n v="8"/>
    <n v="166.5"/>
    <x v="3"/>
    <x v="1"/>
    <n v="1"/>
  </r>
  <r>
    <n v="20"/>
    <x v="77"/>
    <n v="185"/>
    <n v="169"/>
    <n v="177"/>
    <n v="200"/>
    <n v="183"/>
    <n v="114"/>
    <n v="153"/>
    <n v="181"/>
    <n v="1362"/>
    <n v="8"/>
    <n v="170.25"/>
    <x v="3"/>
    <x v="1"/>
    <n v="1"/>
  </r>
  <r>
    <n v="21"/>
    <x v="78"/>
    <n v="125"/>
    <n v="190"/>
    <n v="151"/>
    <n v="154"/>
    <n v="186"/>
    <n v="137"/>
    <n v="166"/>
    <n v="139"/>
    <n v="1248"/>
    <n v="8"/>
    <n v="156"/>
    <x v="3"/>
    <x v="1"/>
    <n v="0"/>
  </r>
  <r>
    <n v="22"/>
    <x v="53"/>
    <n v="97"/>
    <n v="166"/>
    <n v="173"/>
    <n v="148"/>
    <n v="147"/>
    <n v="175"/>
    <n v="189"/>
    <n v="166"/>
    <n v="1261"/>
    <n v="8"/>
    <n v="157.625"/>
    <x v="3"/>
    <x v="1"/>
    <n v="0"/>
  </r>
  <r>
    <n v="23"/>
    <x v="79"/>
    <n v="176"/>
    <n v="165"/>
    <n v="180"/>
    <n v="166"/>
    <n v="173"/>
    <n v="155"/>
    <n v="125"/>
    <n v="138"/>
    <n v="1278"/>
    <n v="8"/>
    <n v="159.75"/>
    <x v="3"/>
    <x v="1"/>
    <n v="0"/>
  </r>
  <r>
    <n v="24"/>
    <x v="59"/>
    <n v="131"/>
    <n v="150"/>
    <n v="178"/>
    <n v="136"/>
    <n v="126"/>
    <n v="182"/>
    <n v="148"/>
    <n v="128"/>
    <n v="1179"/>
    <n v="8"/>
    <n v="147.375"/>
    <x v="3"/>
    <x v="1"/>
    <n v="0"/>
  </r>
  <r>
    <n v="25"/>
    <x v="50"/>
    <n v="141"/>
    <n v="159"/>
    <n v="163"/>
    <n v="211"/>
    <n v="135"/>
    <n v="173"/>
    <n v="160"/>
    <n v="174"/>
    <n v="1316"/>
    <n v="8"/>
    <n v="164.5"/>
    <x v="3"/>
    <x v="1"/>
    <n v="1"/>
  </r>
  <r>
    <n v="26"/>
    <x v="80"/>
    <n v="156"/>
    <n v="165"/>
    <n v="158"/>
    <n v="145"/>
    <n v="126"/>
    <n v="157"/>
    <n v="126"/>
    <n v="160"/>
    <n v="1193"/>
    <n v="8"/>
    <n v="149.125"/>
    <x v="3"/>
    <x v="1"/>
    <n v="0"/>
  </r>
  <r>
    <n v="27"/>
    <x v="81"/>
    <n v="137"/>
    <n v="178"/>
    <n v="169"/>
    <n v="149"/>
    <n v="116"/>
    <n v="156"/>
    <n v="141"/>
    <n v="178"/>
    <n v="1224"/>
    <n v="8"/>
    <n v="153"/>
    <x v="3"/>
    <x v="1"/>
    <n v="0"/>
  </r>
  <r>
    <n v="28"/>
    <x v="58"/>
    <n v="220"/>
    <n v="135"/>
    <n v="155"/>
    <n v="144"/>
    <n v="184"/>
    <n v="152"/>
    <n v="175"/>
    <n v="146"/>
    <n v="1311"/>
    <n v="8"/>
    <n v="163.875"/>
    <x v="3"/>
    <x v="1"/>
    <n v="1"/>
  </r>
  <r>
    <n v="29"/>
    <x v="82"/>
    <n v="158"/>
    <n v="133"/>
    <n v="108"/>
    <n v="156"/>
    <n v="143"/>
    <n v="164"/>
    <n v="154"/>
    <n v="143"/>
    <n v="1159"/>
    <n v="8"/>
    <n v="144.875"/>
    <x v="3"/>
    <x v="1"/>
    <n v="0"/>
  </r>
  <r>
    <n v="30"/>
    <x v="83"/>
    <n v="157"/>
    <n v="132"/>
    <n v="149"/>
    <n v="144"/>
    <n v="155"/>
    <n v="189"/>
    <n v="155"/>
    <n v="135"/>
    <n v="1216"/>
    <n v="8"/>
    <n v="152"/>
    <x v="3"/>
    <x v="1"/>
    <n v="0"/>
  </r>
  <r>
    <n v="31"/>
    <x v="84"/>
    <n v="159"/>
    <n v="161"/>
    <n v="161"/>
    <n v="137"/>
    <n v="144"/>
    <n v="165"/>
    <n v="152"/>
    <n v="154"/>
    <n v="1233"/>
    <n v="8"/>
    <n v="154.125"/>
    <x v="3"/>
    <x v="1"/>
    <n v="0"/>
  </r>
  <r>
    <n v="32"/>
    <x v="60"/>
    <n v="136"/>
    <n v="178"/>
    <n v="154"/>
    <n v="150"/>
    <n v="157"/>
    <n v="128"/>
    <n v="98"/>
    <n v="125"/>
    <n v="1126"/>
    <n v="8"/>
    <n v="140.75"/>
    <x v="3"/>
    <x v="1"/>
    <n v="0"/>
  </r>
  <r>
    <n v="1"/>
    <x v="22"/>
    <n v="188"/>
    <n v="222"/>
    <n v="191"/>
    <n v="200"/>
    <n v="195"/>
    <n v="162"/>
    <m/>
    <m/>
    <n v="1158"/>
    <n v="6"/>
    <n v="193"/>
    <x v="1"/>
    <x v="2"/>
    <n v="2"/>
  </r>
  <r>
    <n v="2"/>
    <x v="23"/>
    <n v="166"/>
    <n v="202"/>
    <n v="182"/>
    <n v="176"/>
    <n v="213"/>
    <n v="170"/>
    <m/>
    <m/>
    <n v="1109"/>
    <n v="6"/>
    <n v="184.83333333333334"/>
    <x v="1"/>
    <x v="2"/>
    <n v="2"/>
  </r>
  <r>
    <n v="3"/>
    <x v="20"/>
    <n v="168"/>
    <n v="175"/>
    <n v="192"/>
    <n v="163"/>
    <n v="158"/>
    <n v="181"/>
    <m/>
    <m/>
    <n v="1037"/>
    <n v="6"/>
    <n v="172.83333333333334"/>
    <x v="1"/>
    <x v="2"/>
    <n v="0"/>
  </r>
  <r>
    <n v="4"/>
    <x v="65"/>
    <n v="132"/>
    <n v="156"/>
    <n v="132"/>
    <n v="183"/>
    <n v="197"/>
    <n v="186"/>
    <m/>
    <m/>
    <n v="986"/>
    <n v="6"/>
    <n v="164.33333333333334"/>
    <x v="1"/>
    <x v="2"/>
    <n v="0"/>
  </r>
  <r>
    <n v="5"/>
    <x v="21"/>
    <n v="150"/>
    <n v="126"/>
    <n v="146"/>
    <n v="180"/>
    <n v="166"/>
    <n v="179"/>
    <m/>
    <m/>
    <n v="947"/>
    <n v="6"/>
    <n v="157.83333333333334"/>
    <x v="1"/>
    <x v="2"/>
    <n v="0"/>
  </r>
  <r>
    <n v="6"/>
    <x v="28"/>
    <n v="130"/>
    <n v="135"/>
    <n v="146"/>
    <n v="150"/>
    <n v="163"/>
    <n v="159"/>
    <m/>
    <m/>
    <n v="883"/>
    <n v="6"/>
    <n v="147.16666666666666"/>
    <x v="1"/>
    <x v="2"/>
    <n v="0"/>
  </r>
  <r>
    <n v="1"/>
    <x v="36"/>
    <n v="202"/>
    <n v="165"/>
    <n v="277"/>
    <n v="143"/>
    <n v="183"/>
    <n v="148"/>
    <m/>
    <m/>
    <n v="1118"/>
    <n v="6"/>
    <n v="186.33333333333334"/>
    <x v="2"/>
    <x v="2"/>
    <n v="2"/>
  </r>
  <r>
    <n v="2"/>
    <x v="68"/>
    <n v="157"/>
    <n v="163"/>
    <n v="238"/>
    <n v="171"/>
    <n v="190"/>
    <n v="171"/>
    <m/>
    <m/>
    <n v="1090"/>
    <n v="6"/>
    <n v="181.66666666666666"/>
    <x v="2"/>
    <x v="2"/>
    <n v="1"/>
  </r>
  <r>
    <n v="3"/>
    <x v="69"/>
    <n v="212"/>
    <n v="160"/>
    <n v="175"/>
    <n v="161"/>
    <n v="209"/>
    <n v="177"/>
    <m/>
    <m/>
    <n v="1094"/>
    <n v="6"/>
    <n v="182.33333333333334"/>
    <x v="2"/>
    <x v="2"/>
    <n v="2"/>
  </r>
  <r>
    <n v="4"/>
    <x v="37"/>
    <n v="156"/>
    <n v="157"/>
    <n v="169"/>
    <n v="193"/>
    <n v="166"/>
    <n v="187"/>
    <m/>
    <m/>
    <n v="1028"/>
    <n v="6"/>
    <n v="171.33333333333334"/>
    <x v="2"/>
    <x v="2"/>
    <n v="0"/>
  </r>
  <r>
    <n v="5"/>
    <x v="40"/>
    <n v="158"/>
    <n v="127"/>
    <n v="195"/>
    <n v="137"/>
    <n v="187"/>
    <n v="158"/>
    <m/>
    <m/>
    <n v="962"/>
    <n v="6"/>
    <n v="160.33333333333334"/>
    <x v="2"/>
    <x v="2"/>
    <n v="0"/>
  </r>
  <r>
    <n v="6"/>
    <x v="30"/>
    <n v="180"/>
    <n v="169"/>
    <n v="162"/>
    <n v="164"/>
    <n v="177"/>
    <n v="145"/>
    <m/>
    <m/>
    <n v="997"/>
    <n v="6"/>
    <n v="166.16666666666666"/>
    <x v="2"/>
    <x v="2"/>
    <n v="0"/>
  </r>
  <r>
    <n v="7"/>
    <x v="32"/>
    <n v="157"/>
    <n v="202"/>
    <n v="180"/>
    <n v="149"/>
    <n v="170"/>
    <n v="149"/>
    <m/>
    <m/>
    <n v="1007"/>
    <n v="6"/>
    <n v="167.83333333333334"/>
    <x v="2"/>
    <x v="2"/>
    <n v="1"/>
  </r>
  <r>
    <n v="8"/>
    <x v="34"/>
    <n v="148"/>
    <n v="185"/>
    <n v="168"/>
    <n v="180"/>
    <n v="149"/>
    <n v="162"/>
    <m/>
    <m/>
    <n v="992"/>
    <n v="6"/>
    <n v="165.33333333333334"/>
    <x v="2"/>
    <x v="2"/>
    <n v="0"/>
  </r>
  <r>
    <n v="9"/>
    <x v="31"/>
    <n v="201"/>
    <n v="191"/>
    <n v="125"/>
    <n v="146"/>
    <n v="134"/>
    <n v="146"/>
    <m/>
    <m/>
    <n v="943"/>
    <n v="6"/>
    <n v="157.16666666666666"/>
    <x v="2"/>
    <x v="2"/>
    <n v="1"/>
  </r>
  <r>
    <n v="1"/>
    <x v="49"/>
    <n v="195"/>
    <n v="143"/>
    <n v="250"/>
    <n v="151"/>
    <n v="180"/>
    <n v="249"/>
    <m/>
    <m/>
    <n v="1168"/>
    <n v="6"/>
    <n v="194.66666666666666"/>
    <x v="3"/>
    <x v="2"/>
    <n v="2"/>
  </r>
  <r>
    <n v="2"/>
    <x v="51"/>
    <n v="137"/>
    <n v="158"/>
    <n v="195"/>
    <n v="219"/>
    <n v="169"/>
    <n v="169"/>
    <m/>
    <m/>
    <n v="1047"/>
    <n v="6"/>
    <n v="174.5"/>
    <x v="3"/>
    <x v="2"/>
    <n v="1"/>
  </r>
  <r>
    <n v="3"/>
    <x v="77"/>
    <n v="218"/>
    <n v="128"/>
    <n v="225"/>
    <n v="156"/>
    <n v="137"/>
    <n v="204"/>
    <m/>
    <m/>
    <n v="1068"/>
    <n v="6"/>
    <n v="178"/>
    <x v="3"/>
    <x v="2"/>
    <n v="3"/>
  </r>
  <r>
    <n v="4"/>
    <x v="43"/>
    <n v="182"/>
    <n v="180"/>
    <n v="138"/>
    <n v="183"/>
    <n v="179"/>
    <n v="170"/>
    <m/>
    <m/>
    <n v="1032"/>
    <n v="6"/>
    <n v="172"/>
    <x v="3"/>
    <x v="2"/>
    <n v="0"/>
  </r>
  <r>
    <n v="5"/>
    <x v="74"/>
    <n v="177"/>
    <n v="172"/>
    <n v="104"/>
    <n v="114"/>
    <n v="132"/>
    <n v="224"/>
    <m/>
    <m/>
    <n v="923"/>
    <n v="6"/>
    <n v="153.83333333333334"/>
    <x v="3"/>
    <x v="2"/>
    <n v="1"/>
  </r>
  <r>
    <n v="6"/>
    <x v="55"/>
    <n v="165"/>
    <n v="133"/>
    <n v="142"/>
    <n v="167"/>
    <n v="149"/>
    <n v="191"/>
    <m/>
    <m/>
    <n v="947"/>
    <n v="6"/>
    <n v="157.83333333333334"/>
    <x v="3"/>
    <x v="2"/>
    <n v="0"/>
  </r>
  <r>
    <n v="7"/>
    <x v="76"/>
    <n v="130"/>
    <n v="142"/>
    <n v="158"/>
    <n v="212"/>
    <n v="123"/>
    <n v="164"/>
    <m/>
    <m/>
    <n v="929"/>
    <n v="6"/>
    <n v="154.83333333333334"/>
    <x v="3"/>
    <x v="2"/>
    <n v="1"/>
  </r>
  <r>
    <n v="8"/>
    <x v="79"/>
    <n v="177"/>
    <n v="155"/>
    <n v="169"/>
    <n v="155"/>
    <n v="131"/>
    <n v="153"/>
    <m/>
    <m/>
    <n v="940"/>
    <n v="6"/>
    <n v="156.66666666666666"/>
    <x v="3"/>
    <x v="2"/>
    <n v="0"/>
  </r>
  <r>
    <n v="9"/>
    <x v="59"/>
    <n v="118"/>
    <n v="125"/>
    <n v="160"/>
    <n v="127"/>
    <n v="179"/>
    <n v="151"/>
    <m/>
    <m/>
    <n v="860"/>
    <n v="6"/>
    <n v="143.33333333333334"/>
    <x v="3"/>
    <x v="2"/>
    <n v="0"/>
  </r>
  <r>
    <n v="10"/>
    <x v="78"/>
    <n v="124"/>
    <n v="132"/>
    <n v="162"/>
    <n v="187"/>
    <n v="167"/>
    <n v="128"/>
    <m/>
    <m/>
    <n v="900"/>
    <n v="6"/>
    <n v="150"/>
    <x v="3"/>
    <x v="2"/>
    <n v="0"/>
  </r>
  <r>
    <n v="11"/>
    <x v="85"/>
    <n v="155"/>
    <n v="191"/>
    <n v="128"/>
    <n v="128"/>
    <n v="171"/>
    <n v="138"/>
    <m/>
    <m/>
    <n v="911"/>
    <n v="6"/>
    <n v="151.83333333333334"/>
    <x v="3"/>
    <x v="2"/>
    <n v="0"/>
  </r>
  <r>
    <n v="12"/>
    <x v="54"/>
    <n v="148"/>
    <n v="167"/>
    <n v="146"/>
    <n v="159"/>
    <n v="202"/>
    <n v="158"/>
    <m/>
    <m/>
    <n v="980"/>
    <n v="6"/>
    <n v="163.33333333333334"/>
    <x v="3"/>
    <x v="2"/>
    <n v="1"/>
  </r>
  <r>
    <n v="13"/>
    <x v="73"/>
    <n v="143"/>
    <n v="149"/>
    <n v="188"/>
    <n v="165"/>
    <n v="153"/>
    <n v="124"/>
    <m/>
    <m/>
    <n v="922"/>
    <n v="6"/>
    <n v="153.66666666666666"/>
    <x v="3"/>
    <x v="2"/>
    <n v="0"/>
  </r>
  <r>
    <n v="14"/>
    <x v="57"/>
    <n v="113"/>
    <n v="172"/>
    <n v="144"/>
    <n v="140"/>
    <n v="162"/>
    <n v="134"/>
    <m/>
    <m/>
    <n v="865"/>
    <n v="6"/>
    <n v="144.16666666666666"/>
    <x v="3"/>
    <x v="2"/>
    <n v="0"/>
  </r>
  <r>
    <n v="15"/>
    <x v="50"/>
    <n v="156"/>
    <n v="167"/>
    <n v="160"/>
    <n v="130"/>
    <n v="136"/>
    <n v="134"/>
    <m/>
    <m/>
    <n v="883"/>
    <n v="6"/>
    <n v="147.16666666666666"/>
    <x v="3"/>
    <x v="2"/>
    <n v="0"/>
  </r>
  <r>
    <n v="16"/>
    <x v="60"/>
    <n v="137"/>
    <n v="163"/>
    <n v="148"/>
    <n v="159"/>
    <n v="172"/>
    <n v="166"/>
    <m/>
    <m/>
    <n v="945"/>
    <n v="6"/>
    <n v="157.5"/>
    <x v="3"/>
    <x v="2"/>
    <n v="0"/>
  </r>
  <r>
    <n v="17"/>
    <x v="53"/>
    <n v="105"/>
    <n v="110"/>
    <n v="129"/>
    <n v="173"/>
    <n v="126"/>
    <n v="118"/>
    <m/>
    <m/>
    <n v="761"/>
    <n v="6"/>
    <n v="126.83333333333333"/>
    <x v="3"/>
    <x v="2"/>
    <n v="0"/>
  </r>
  <r>
    <n v="18"/>
    <x v="75"/>
    <n v="168"/>
    <n v="160"/>
    <n v="168"/>
    <n v="131"/>
    <n v="100"/>
    <n v="169"/>
    <m/>
    <m/>
    <n v="896"/>
    <n v="6"/>
    <n v="149.33333333333334"/>
    <x v="3"/>
    <x v="2"/>
    <n v="0"/>
  </r>
  <r>
    <n v="19"/>
    <x v="47"/>
    <n v="100"/>
    <n v="142"/>
    <n v="106"/>
    <n v="172"/>
    <n v="144"/>
    <n v="127"/>
    <m/>
    <m/>
    <n v="791"/>
    <n v="6"/>
    <n v="131.83333333333334"/>
    <x v="3"/>
    <x v="2"/>
    <n v="0"/>
  </r>
  <r>
    <n v="1"/>
    <x v="9"/>
    <n v="153"/>
    <n v="182"/>
    <n v="165"/>
    <n v="176"/>
    <n v="143"/>
    <n v="199"/>
    <m/>
    <m/>
    <n v="1018"/>
    <n v="6"/>
    <n v="169.66666666666666"/>
    <x v="0"/>
    <x v="2"/>
    <n v="0"/>
  </r>
  <r>
    <n v="1"/>
    <x v="3"/>
    <n v="184"/>
    <n v="142"/>
    <n v="180"/>
    <n v="189"/>
    <n v="193"/>
    <n v="208"/>
    <m/>
    <m/>
    <n v="1096"/>
    <n v="6"/>
    <n v="182.66666666666666"/>
    <x v="0"/>
    <x v="2"/>
    <n v="1"/>
  </r>
  <r>
    <n v="2"/>
    <x v="6"/>
    <n v="177"/>
    <n v="145"/>
    <n v="165"/>
    <n v="191"/>
    <n v="166"/>
    <n v="188"/>
    <m/>
    <m/>
    <n v="1032"/>
    <n v="6"/>
    <n v="172"/>
    <x v="0"/>
    <x v="2"/>
    <n v="0"/>
  </r>
  <r>
    <n v="3"/>
    <x v="63"/>
    <n v="169"/>
    <n v="185"/>
    <n v="155"/>
    <n v="181"/>
    <n v="131"/>
    <n v="178"/>
    <m/>
    <m/>
    <n v="999"/>
    <n v="6"/>
    <n v="166.5"/>
    <x v="0"/>
    <x v="2"/>
    <n v="0"/>
  </r>
  <r>
    <n v="4"/>
    <x v="12"/>
    <n v="167"/>
    <n v="162"/>
    <n v="160"/>
    <n v="148"/>
    <n v="138"/>
    <n v="145"/>
    <m/>
    <m/>
    <n v="920"/>
    <n v="6"/>
    <n v="153.33333333333334"/>
    <x v="0"/>
    <x v="2"/>
    <n v="0"/>
  </r>
  <r>
    <n v="5"/>
    <x v="18"/>
    <n v="129"/>
    <n v="154"/>
    <n v="165"/>
    <n v="171"/>
    <n v="141"/>
    <n v="162"/>
    <m/>
    <m/>
    <n v="922"/>
    <n v="6"/>
    <n v="153.66666666666666"/>
    <x v="0"/>
    <x v="2"/>
    <n v="0"/>
  </r>
  <r>
    <n v="6"/>
    <x v="61"/>
    <n v="134"/>
    <n v="126"/>
    <n v="169"/>
    <n v="151"/>
    <n v="157"/>
    <n v="148"/>
    <m/>
    <m/>
    <n v="885"/>
    <n v="6"/>
    <n v="147.5"/>
    <x v="0"/>
    <x v="2"/>
    <n v="0"/>
  </r>
  <r>
    <n v="7"/>
    <x v="10"/>
    <n v="170"/>
    <n v="144"/>
    <n v="131"/>
    <n v="172"/>
    <n v="170"/>
    <n v="133"/>
    <m/>
    <m/>
    <n v="920"/>
    <n v="6"/>
    <n v="153.33333333333334"/>
    <x v="0"/>
    <x v="2"/>
    <n v="0"/>
  </r>
  <r>
    <n v="8"/>
    <x v="4"/>
    <n v="113"/>
    <n v="147"/>
    <n v="111"/>
    <n v="128"/>
    <n v="137"/>
    <n v="134"/>
    <m/>
    <m/>
    <n v="770"/>
    <n v="6"/>
    <n v="128.33333333333334"/>
    <x v="0"/>
    <x v="2"/>
    <n v="0"/>
  </r>
  <r>
    <n v="9"/>
    <x v="2"/>
    <n v="117"/>
    <n v="139"/>
    <n v="123"/>
    <n v="135"/>
    <n v="145"/>
    <n v="109"/>
    <m/>
    <m/>
    <n v="768"/>
    <n v="6"/>
    <n v="128"/>
    <x v="0"/>
    <x v="2"/>
    <n v="0"/>
  </r>
  <r>
    <n v="10"/>
    <x v="17"/>
    <n v="134"/>
    <n v="129"/>
    <n v="144"/>
    <n v="129"/>
    <n v="166"/>
    <n v="116"/>
    <m/>
    <m/>
    <n v="818"/>
    <n v="6"/>
    <n v="136.33333333333334"/>
    <x v="0"/>
    <x v="2"/>
    <n v="0"/>
  </r>
  <r>
    <n v="11"/>
    <x v="13"/>
    <n v="139"/>
    <n v="149"/>
    <n v="130"/>
    <n v="127"/>
    <n v="98"/>
    <n v="143"/>
    <m/>
    <m/>
    <n v="786"/>
    <n v="6"/>
    <n v="131"/>
    <x v="0"/>
    <x v="2"/>
    <n v="0"/>
  </r>
  <r>
    <n v="12"/>
    <x v="62"/>
    <n v="106"/>
    <n v="103"/>
    <n v="91"/>
    <m/>
    <m/>
    <m/>
    <m/>
    <m/>
    <n v="300"/>
    <n v="3"/>
    <n v="100"/>
    <x v="0"/>
    <x v="2"/>
    <n v="0"/>
  </r>
  <r>
    <m/>
    <x v="16"/>
    <n v="185"/>
    <n v="178"/>
    <n v="167"/>
    <n v="176"/>
    <n v="162"/>
    <n v="194"/>
    <m/>
    <m/>
    <n v="1062"/>
    <n v="6"/>
    <n v="177"/>
    <x v="0"/>
    <x v="2"/>
    <n v="0"/>
  </r>
  <r>
    <m/>
    <x v="86"/>
    <n v="162"/>
    <n v="183"/>
    <n v="182"/>
    <n v="155"/>
    <n v="164"/>
    <n v="145"/>
    <m/>
    <m/>
    <n v="991"/>
    <n v="6"/>
    <n v="165.16666666666666"/>
    <x v="0"/>
    <x v="2"/>
    <n v="0"/>
  </r>
  <r>
    <m/>
    <x v="14"/>
    <n v="166"/>
    <n v="137"/>
    <n v="156"/>
    <n v="170"/>
    <n v="147"/>
    <n v="137"/>
    <m/>
    <m/>
    <n v="913"/>
    <n v="6"/>
    <n v="152.16666666666666"/>
    <x v="0"/>
    <x v="2"/>
    <n v="0"/>
  </r>
  <r>
    <m/>
    <x v="5"/>
    <n v="206"/>
    <n v="113"/>
    <n v="133"/>
    <n v="106"/>
    <n v="138"/>
    <n v="156"/>
    <m/>
    <m/>
    <n v="852"/>
    <n v="6"/>
    <n v="142"/>
    <x v="0"/>
    <x v="2"/>
    <n v="1"/>
  </r>
  <r>
    <m/>
    <x v="19"/>
    <n v="148"/>
    <n v="135"/>
    <n v="176"/>
    <n v="182"/>
    <n v="115"/>
    <n v="161"/>
    <m/>
    <m/>
    <n v="917"/>
    <n v="6"/>
    <n v="152.83333333333334"/>
    <x v="0"/>
    <x v="2"/>
    <n v="0"/>
  </r>
  <r>
    <m/>
    <x v="1"/>
    <n v="138"/>
    <n v="124"/>
    <n v="150"/>
    <n v="161"/>
    <n v="164"/>
    <n v="147"/>
    <m/>
    <m/>
    <n v="884"/>
    <n v="6"/>
    <n v="147.33333333333334"/>
    <x v="0"/>
    <x v="2"/>
    <n v="0"/>
  </r>
  <r>
    <m/>
    <x v="8"/>
    <n v="140"/>
    <n v="132"/>
    <n v="161"/>
    <n v="179"/>
    <n v="142"/>
    <n v="121"/>
    <m/>
    <m/>
    <n v="875"/>
    <n v="6"/>
    <n v="145.83333333333334"/>
    <x v="0"/>
    <x v="2"/>
    <n v="0"/>
  </r>
  <r>
    <m/>
    <x v="7"/>
    <n v="141"/>
    <n v="136"/>
    <n v="115"/>
    <n v="143"/>
    <n v="111"/>
    <n v="135"/>
    <m/>
    <m/>
    <n v="781"/>
    <n v="6"/>
    <n v="130.16666666666666"/>
    <x v="0"/>
    <x v="2"/>
    <n v="0"/>
  </r>
  <r>
    <m/>
    <x v="0"/>
    <n v="114"/>
    <n v="122"/>
    <n v="131"/>
    <n v="140"/>
    <n v="104"/>
    <n v="158"/>
    <m/>
    <m/>
    <n v="769"/>
    <n v="6"/>
    <n v="128.16666666666666"/>
    <x v="0"/>
    <x v="2"/>
    <n v="0"/>
  </r>
  <r>
    <n v="1"/>
    <x v="86"/>
    <n v="159"/>
    <n v="150"/>
    <n v="147"/>
    <n v="148"/>
    <n v="180"/>
    <m/>
    <m/>
    <m/>
    <n v="784"/>
    <n v="6"/>
    <n v="130.66666666666666"/>
    <x v="0"/>
    <x v="3"/>
    <n v="0"/>
  </r>
  <r>
    <n v="2"/>
    <x v="13"/>
    <n v="152"/>
    <n v="195"/>
    <n v="134"/>
    <n v="184"/>
    <n v="155"/>
    <m/>
    <m/>
    <m/>
    <n v="820"/>
    <n v="6"/>
    <n v="136.66666666666666"/>
    <x v="0"/>
    <x v="3"/>
    <n v="0"/>
  </r>
  <r>
    <n v="3"/>
    <x v="14"/>
    <n v="135"/>
    <n v="129"/>
    <n v="159"/>
    <n v="201"/>
    <n v="159"/>
    <m/>
    <m/>
    <m/>
    <n v="783"/>
    <n v="6"/>
    <n v="130.5"/>
    <x v="0"/>
    <x v="3"/>
    <n v="1"/>
  </r>
  <r>
    <n v="4"/>
    <x v="16"/>
    <n v="143"/>
    <n v="145"/>
    <n v="174"/>
    <n v="155"/>
    <n v="168"/>
    <m/>
    <m/>
    <m/>
    <n v="785"/>
    <n v="6"/>
    <n v="130.83333333333334"/>
    <x v="0"/>
    <x v="3"/>
    <n v="0"/>
  </r>
  <r>
    <n v="5"/>
    <x v="6"/>
    <n v="156"/>
    <n v="185"/>
    <n v="130"/>
    <n v="148"/>
    <n v="183"/>
    <m/>
    <m/>
    <m/>
    <n v="802"/>
    <n v="6"/>
    <n v="133.66666666666666"/>
    <x v="0"/>
    <x v="3"/>
    <n v="0"/>
  </r>
  <r>
    <n v="6"/>
    <x v="3"/>
    <n v="154"/>
    <n v="149"/>
    <n v="172"/>
    <n v="187"/>
    <n v="174"/>
    <m/>
    <m/>
    <m/>
    <n v="836"/>
    <n v="6"/>
    <n v="139.33333333333334"/>
    <x v="0"/>
    <x v="3"/>
    <n v="0"/>
  </r>
  <r>
    <n v="1"/>
    <x v="39"/>
    <n v="200"/>
    <n v="173"/>
    <n v="214"/>
    <n v="212"/>
    <n v="182"/>
    <m/>
    <m/>
    <m/>
    <n v="1041"/>
    <n v="6"/>
    <n v="173.5"/>
    <x v="2"/>
    <x v="3"/>
    <n v="3"/>
  </r>
  <r>
    <n v="2"/>
    <x v="31"/>
    <n v="208"/>
    <n v="158"/>
    <n v="203"/>
    <n v="174"/>
    <n v="202"/>
    <m/>
    <m/>
    <m/>
    <n v="1005"/>
    <n v="6"/>
    <n v="167.5"/>
    <x v="2"/>
    <x v="3"/>
    <n v="3"/>
  </r>
  <r>
    <n v="2"/>
    <x v="36"/>
    <n v="146"/>
    <n v="190"/>
    <n v="195"/>
    <n v="194"/>
    <n v="200"/>
    <m/>
    <m/>
    <m/>
    <n v="1005"/>
    <n v="6"/>
    <n v="167.5"/>
    <x v="2"/>
    <x v="3"/>
    <n v="1"/>
  </r>
  <r>
    <n v="4"/>
    <x v="37"/>
    <n v="183"/>
    <n v="202"/>
    <n v="148"/>
    <n v="217"/>
    <n v="152"/>
    <m/>
    <m/>
    <m/>
    <n v="962"/>
    <n v="6"/>
    <n v="160.33333333333334"/>
    <x v="2"/>
    <x v="3"/>
    <n v="2"/>
  </r>
  <r>
    <n v="5"/>
    <x v="32"/>
    <n v="177"/>
    <n v="168"/>
    <n v="178"/>
    <n v="157"/>
    <n v="195"/>
    <m/>
    <m/>
    <m/>
    <n v="915"/>
    <n v="6"/>
    <n v="152.5"/>
    <x v="2"/>
    <x v="3"/>
    <n v="0"/>
  </r>
  <r>
    <n v="6"/>
    <x v="38"/>
    <n v="182"/>
    <n v="157"/>
    <n v="169"/>
    <n v="148"/>
    <n v="188"/>
    <m/>
    <m/>
    <m/>
    <n v="844"/>
    <n v="6"/>
    <n v="140.66666666666666"/>
    <x v="2"/>
    <x v="3"/>
    <n v="0"/>
  </r>
  <r>
    <n v="1"/>
    <x v="24"/>
    <n v="243"/>
    <n v="235"/>
    <n v="192"/>
    <n v="190"/>
    <n v="195"/>
    <m/>
    <m/>
    <m/>
    <n v="1155"/>
    <n v="6"/>
    <n v="192.5"/>
    <x v="1"/>
    <x v="3"/>
    <n v="2"/>
  </r>
  <r>
    <n v="2"/>
    <x v="29"/>
    <n v="212"/>
    <n v="191"/>
    <n v="210"/>
    <n v="199"/>
    <n v="203"/>
    <m/>
    <m/>
    <m/>
    <n v="1095"/>
    <n v="6"/>
    <n v="182.5"/>
    <x v="1"/>
    <x v="3"/>
    <n v="3"/>
  </r>
  <r>
    <n v="3"/>
    <x v="23"/>
    <n v="205"/>
    <n v="172"/>
    <n v="220"/>
    <n v="182"/>
    <n v="225"/>
    <m/>
    <m/>
    <m/>
    <n v="1064"/>
    <n v="6"/>
    <n v="177.33333333333334"/>
    <x v="1"/>
    <x v="3"/>
    <n v="3"/>
  </r>
  <r>
    <n v="4"/>
    <x v="26"/>
    <n v="157"/>
    <n v="222"/>
    <n v="208"/>
    <n v="176"/>
    <n v="199"/>
    <m/>
    <m/>
    <m/>
    <n v="1002"/>
    <n v="6"/>
    <n v="167"/>
    <x v="1"/>
    <x v="3"/>
    <n v="2"/>
  </r>
  <r>
    <n v="5"/>
    <x v="22"/>
    <n v="142"/>
    <n v="184"/>
    <n v="162"/>
    <n v="189"/>
    <n v="168"/>
    <m/>
    <m/>
    <m/>
    <n v="865"/>
    <n v="6"/>
    <n v="144.16666666666666"/>
    <x v="1"/>
    <x v="3"/>
    <n v="0"/>
  </r>
  <r>
    <n v="6"/>
    <x v="20"/>
    <n v="164"/>
    <n v="168"/>
    <n v="168"/>
    <n v="157"/>
    <n v="164"/>
    <m/>
    <m/>
    <m/>
    <n v="821"/>
    <n v="6"/>
    <n v="136.83333333333334"/>
    <x v="1"/>
    <x v="3"/>
    <n v="0"/>
  </r>
  <r>
    <n v="1"/>
    <x v="49"/>
    <n v="177"/>
    <n v="192"/>
    <n v="179"/>
    <n v="235"/>
    <n v="184"/>
    <m/>
    <m/>
    <m/>
    <n v="1047"/>
    <n v="6"/>
    <n v="174.5"/>
    <x v="3"/>
    <x v="3"/>
    <n v="1"/>
  </r>
  <r>
    <n v="2"/>
    <x v="43"/>
    <n v="201"/>
    <n v="158"/>
    <n v="209"/>
    <n v="182"/>
    <n v="137"/>
    <m/>
    <m/>
    <m/>
    <n v="967"/>
    <n v="6"/>
    <n v="161.16666666666666"/>
    <x v="3"/>
    <x v="3"/>
    <n v="2"/>
  </r>
  <r>
    <n v="3"/>
    <x v="51"/>
    <n v="181"/>
    <n v="195"/>
    <n v="203"/>
    <n v="197"/>
    <n v="126"/>
    <m/>
    <m/>
    <m/>
    <n v="962"/>
    <n v="6"/>
    <n v="160.33333333333334"/>
    <x v="3"/>
    <x v="3"/>
    <n v="1"/>
  </r>
  <r>
    <n v="4"/>
    <x v="77"/>
    <n v="154"/>
    <n v="180"/>
    <n v="202"/>
    <n v="158"/>
    <n v="172"/>
    <m/>
    <m/>
    <m/>
    <n v="886"/>
    <n v="6"/>
    <n v="147.66666666666666"/>
    <x v="3"/>
    <x v="3"/>
    <n v="1"/>
  </r>
  <r>
    <n v="5"/>
    <x v="44"/>
    <n v="128"/>
    <n v="155"/>
    <n v="180"/>
    <n v="181"/>
    <n v="189"/>
    <m/>
    <m/>
    <m/>
    <n v="873"/>
    <n v="6"/>
    <n v="145.5"/>
    <x v="3"/>
    <x v="3"/>
    <n v="0"/>
  </r>
  <r>
    <n v="6"/>
    <x v="54"/>
    <n v="159"/>
    <n v="178"/>
    <n v="169"/>
    <n v="157"/>
    <n v="160"/>
    <m/>
    <m/>
    <m/>
    <n v="843"/>
    <n v="6"/>
    <n v="140.5"/>
    <x v="3"/>
    <x v="3"/>
    <n v="0"/>
  </r>
  <r>
    <m/>
    <x v="22"/>
    <n v="220"/>
    <n v="192"/>
    <n v="200"/>
    <n v="135"/>
    <n v="146"/>
    <n v="157"/>
    <m/>
    <m/>
    <n v="1050"/>
    <n v="6"/>
    <n v="175"/>
    <x v="1"/>
    <x v="4"/>
    <n v="2"/>
  </r>
  <r>
    <m/>
    <x v="35"/>
    <n v="189"/>
    <n v="196"/>
    <n v="149"/>
    <n v="220"/>
    <n v="178"/>
    <n v="164"/>
    <m/>
    <m/>
    <n v="1096"/>
    <n v="6"/>
    <n v="182.66666666666666"/>
    <x v="1"/>
    <x v="4"/>
    <n v="1"/>
  </r>
  <r>
    <m/>
    <x v="27"/>
    <n v="225"/>
    <n v="213"/>
    <n v="189"/>
    <n v="244"/>
    <n v="246"/>
    <n v="266"/>
    <m/>
    <m/>
    <n v="1383"/>
    <n v="6"/>
    <n v="230.5"/>
    <x v="1"/>
    <x v="4"/>
    <n v="5"/>
  </r>
  <r>
    <m/>
    <x v="9"/>
    <n v="192"/>
    <n v="179"/>
    <n v="172"/>
    <n v="215"/>
    <n v="180"/>
    <n v="208"/>
    <m/>
    <m/>
    <n v="1146"/>
    <n v="6"/>
    <n v="191"/>
    <x v="4"/>
    <x v="4"/>
    <n v="2"/>
  </r>
  <r>
    <m/>
    <x v="10"/>
    <n v="178"/>
    <n v="157"/>
    <n v="145"/>
    <n v="195"/>
    <n v="175"/>
    <n v="177"/>
    <m/>
    <m/>
    <n v="1027"/>
    <n v="6"/>
    <n v="171.16666666666666"/>
    <x v="4"/>
    <x v="4"/>
    <n v="0"/>
  </r>
  <r>
    <m/>
    <x v="11"/>
    <n v="177"/>
    <n v="169"/>
    <n v="138"/>
    <n v="166"/>
    <n v="185"/>
    <n v="166"/>
    <m/>
    <m/>
    <n v="1001"/>
    <n v="6"/>
    <n v="166.83333333333334"/>
    <x v="4"/>
    <x v="4"/>
    <n v="0"/>
  </r>
  <r>
    <m/>
    <x v="0"/>
    <n v="132"/>
    <n v="170"/>
    <n v="144"/>
    <n v="131"/>
    <n v="117"/>
    <n v="111"/>
    <m/>
    <m/>
    <n v="805"/>
    <n v="6"/>
    <n v="134.16666666666666"/>
    <x v="4"/>
    <x v="4"/>
    <n v="0"/>
  </r>
  <r>
    <m/>
    <x v="1"/>
    <n v="145"/>
    <n v="138"/>
    <n v="136"/>
    <n v="172"/>
    <n v="155"/>
    <n v="161"/>
    <m/>
    <m/>
    <n v="907"/>
    <n v="6"/>
    <n v="151.16666666666666"/>
    <x v="4"/>
    <x v="4"/>
    <n v="0"/>
  </r>
  <r>
    <m/>
    <x v="87"/>
    <n v="202"/>
    <n v="165"/>
    <n v="116"/>
    <n v="146"/>
    <n v="147"/>
    <n v="173"/>
    <m/>
    <m/>
    <n v="949"/>
    <n v="6"/>
    <n v="158.16666666666666"/>
    <x v="4"/>
    <x v="4"/>
    <n v="1"/>
  </r>
  <r>
    <m/>
    <x v="31"/>
    <n v="148"/>
    <n v="215"/>
    <n v="202"/>
    <n v="166"/>
    <n v="200"/>
    <n v="230"/>
    <m/>
    <m/>
    <n v="1161"/>
    <n v="6"/>
    <n v="193.5"/>
    <x v="2"/>
    <x v="4"/>
    <n v="4"/>
  </r>
  <r>
    <m/>
    <x v="70"/>
    <n v="144"/>
    <n v="184"/>
    <n v="186"/>
    <n v="149"/>
    <n v="253"/>
    <n v="235"/>
    <m/>
    <m/>
    <n v="1151"/>
    <n v="6"/>
    <n v="191.83333333333334"/>
    <x v="2"/>
    <x v="4"/>
    <n v="2"/>
  </r>
  <r>
    <m/>
    <x v="32"/>
    <n v="205"/>
    <n v="135"/>
    <n v="224"/>
    <n v="170"/>
    <n v="163"/>
    <n v="237"/>
    <m/>
    <m/>
    <n v="1134"/>
    <n v="6"/>
    <n v="189"/>
    <x v="2"/>
    <x v="4"/>
    <n v="3"/>
  </r>
  <r>
    <m/>
    <x v="33"/>
    <n v="148"/>
    <n v="180"/>
    <n v="203"/>
    <n v="194"/>
    <n v="195"/>
    <n v="173"/>
    <m/>
    <m/>
    <n v="1093"/>
    <n v="6"/>
    <n v="182.16666666666666"/>
    <x v="2"/>
    <x v="4"/>
    <n v="1"/>
  </r>
  <r>
    <m/>
    <x v="77"/>
    <n v="181"/>
    <n v="195"/>
    <n v="159"/>
    <n v="172"/>
    <n v="181"/>
    <n v="189"/>
    <m/>
    <m/>
    <n v="1077"/>
    <n v="6"/>
    <n v="179.5"/>
    <x v="2"/>
    <x v="4"/>
    <n v="0"/>
  </r>
  <r>
    <m/>
    <x v="3"/>
    <n v="163"/>
    <n v="191"/>
    <n v="180"/>
    <n v="164"/>
    <n v="194"/>
    <n v="168"/>
    <m/>
    <m/>
    <n v="1060"/>
    <n v="6"/>
    <n v="176.66666666666666"/>
    <x v="4"/>
    <x v="4"/>
    <n v="0"/>
  </r>
  <r>
    <m/>
    <x v="25"/>
    <n v="163"/>
    <n v="165"/>
    <n v="168"/>
    <n v="218"/>
    <n v="166"/>
    <n v="154"/>
    <m/>
    <m/>
    <n v="1034"/>
    <n v="6"/>
    <n v="172.33333333333334"/>
    <x v="2"/>
    <x v="4"/>
    <n v="1"/>
  </r>
  <r>
    <m/>
    <x v="5"/>
    <n v="161"/>
    <n v="121"/>
    <n v="184"/>
    <n v="135"/>
    <n v="178"/>
    <n v="129"/>
    <m/>
    <m/>
    <n v="908"/>
    <n v="6"/>
    <n v="151.33333333333334"/>
    <x v="4"/>
    <x v="4"/>
    <n v="0"/>
  </r>
  <r>
    <m/>
    <x v="48"/>
    <n v="140"/>
    <n v="203"/>
    <n v="171"/>
    <n v="170"/>
    <n v="168"/>
    <n v="210"/>
    <m/>
    <m/>
    <n v="1062"/>
    <n v="6"/>
    <n v="177"/>
    <x v="2"/>
    <x v="4"/>
    <n v="2"/>
  </r>
  <r>
    <m/>
    <x v="7"/>
    <n v="126"/>
    <n v="139"/>
    <n v="133"/>
    <n v="101"/>
    <n v="138"/>
    <n v="169"/>
    <m/>
    <m/>
    <n v="806"/>
    <n v="6"/>
    <n v="134.33333333333334"/>
    <x v="4"/>
    <x v="4"/>
    <n v="0"/>
  </r>
  <r>
    <m/>
    <x v="8"/>
    <n v="122"/>
    <n v="136"/>
    <n v="164"/>
    <n v="245"/>
    <n v="193"/>
    <n v="180"/>
    <m/>
    <m/>
    <n v="1040"/>
    <n v="6"/>
    <n v="173.33333333333334"/>
    <x v="4"/>
    <x v="4"/>
    <n v="1"/>
  </r>
  <r>
    <m/>
    <x v="37"/>
    <n v="243"/>
    <n v="215"/>
    <n v="191"/>
    <n v="216"/>
    <n v="203"/>
    <n v="224"/>
    <m/>
    <m/>
    <n v="1292"/>
    <n v="6"/>
    <n v="215.33333333333334"/>
    <x v="2"/>
    <x v="4"/>
    <n v="5"/>
  </r>
  <r>
    <m/>
    <x v="63"/>
    <n v="211"/>
    <n v="145"/>
    <n v="176"/>
    <n v="185"/>
    <n v="142"/>
    <n v="130"/>
    <m/>
    <m/>
    <n v="989"/>
    <n v="6"/>
    <n v="164.83333333333334"/>
    <x v="4"/>
    <x v="4"/>
    <n v="1"/>
  </r>
  <r>
    <m/>
    <x v="82"/>
    <n v="139"/>
    <n v="126"/>
    <n v="160"/>
    <n v="127"/>
    <n v="111"/>
    <n v="139"/>
    <m/>
    <m/>
    <n v="802"/>
    <n v="6"/>
    <n v="133.66666666666666"/>
    <x v="2"/>
    <x v="4"/>
    <n v="0"/>
  </r>
  <r>
    <m/>
    <x v="12"/>
    <n v="166"/>
    <n v="144"/>
    <n v="138"/>
    <n v="160"/>
    <n v="170"/>
    <n v="166"/>
    <m/>
    <m/>
    <n v="944"/>
    <n v="6"/>
    <n v="157.33333333333334"/>
    <x v="4"/>
    <x v="4"/>
    <n v="0"/>
  </r>
  <r>
    <m/>
    <x v="14"/>
    <n v="159"/>
    <n v="171"/>
    <n v="193"/>
    <n v="163"/>
    <n v="165"/>
    <n v="200"/>
    <m/>
    <m/>
    <n v="1051"/>
    <n v="6"/>
    <n v="175.16666666666666"/>
    <x v="4"/>
    <x v="4"/>
    <n v="1"/>
  </r>
  <r>
    <m/>
    <x v="28"/>
    <n v="153"/>
    <n v="176"/>
    <n v="153"/>
    <n v="185"/>
    <n v="156"/>
    <n v="221"/>
    <m/>
    <m/>
    <n v="1044"/>
    <n v="6"/>
    <n v="174"/>
    <x v="2"/>
    <x v="4"/>
    <n v="1"/>
  </r>
  <r>
    <m/>
    <x v="88"/>
    <n v="160"/>
    <n v="172"/>
    <n v="143"/>
    <n v="210"/>
    <n v="145"/>
    <n v="171"/>
    <m/>
    <m/>
    <n v="1001"/>
    <n v="6"/>
    <n v="166.83333333333334"/>
    <x v="2"/>
    <x v="4"/>
    <n v="1"/>
  </r>
  <r>
    <m/>
    <x v="57"/>
    <n v="146"/>
    <n v="137"/>
    <n v="156"/>
    <n v="187"/>
    <n v="159"/>
    <n v="114"/>
    <m/>
    <m/>
    <n v="899"/>
    <n v="6"/>
    <n v="149.83333333333334"/>
    <x v="2"/>
    <x v="4"/>
    <n v="0"/>
  </r>
  <r>
    <m/>
    <x v="59"/>
    <n v="122"/>
    <n v="146"/>
    <n v="168"/>
    <n v="136"/>
    <n v="173"/>
    <n v="147"/>
    <m/>
    <m/>
    <n v="892"/>
    <n v="6"/>
    <n v="148.66666666666666"/>
    <x v="2"/>
    <x v="4"/>
    <n v="0"/>
  </r>
  <r>
    <m/>
    <x v="16"/>
    <n v="166"/>
    <n v="219"/>
    <n v="146"/>
    <n v="152"/>
    <n v="172"/>
    <n v="162"/>
    <m/>
    <m/>
    <n v="1017"/>
    <n v="6"/>
    <n v="169.5"/>
    <x v="4"/>
    <x v="4"/>
    <n v="1"/>
  </r>
  <r>
    <m/>
    <x v="17"/>
    <n v="182"/>
    <n v="159"/>
    <n v="169"/>
    <n v="159"/>
    <n v="148"/>
    <n v="150"/>
    <m/>
    <m/>
    <n v="967"/>
    <n v="6"/>
    <n v="161.16666666666666"/>
    <x v="4"/>
    <x v="4"/>
    <n v="0"/>
  </r>
  <r>
    <m/>
    <x v="19"/>
    <n v="141"/>
    <n v="171"/>
    <n v="172"/>
    <n v="143"/>
    <n v="145"/>
    <n v="169"/>
    <m/>
    <m/>
    <n v="941"/>
    <n v="6"/>
    <n v="156.83333333333334"/>
    <x v="4"/>
    <x v="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C2D8A4F-F34F-43F7-8593-C130A518C305}" name="Tableau croisé dynamique1" cacheId="81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A4:M29" firstHeaderRow="0" firstDataRow="1" firstDataCol="1" rowPageCount="1" colPageCount="1"/>
  <pivotFields count="17">
    <pivotField showAll="0"/>
    <pivotField axis="axisPage" showAll="0">
      <items count="90">
        <item x="0"/>
        <item x="76"/>
        <item x="1"/>
        <item x="68"/>
        <item x="30"/>
        <item x="42"/>
        <item x="66"/>
        <item x="20"/>
        <item x="84"/>
        <item x="31"/>
        <item x="21"/>
        <item x="22"/>
        <item x="85"/>
        <item x="43"/>
        <item x="80"/>
        <item x="70"/>
        <item x="32"/>
        <item x="44"/>
        <item x="33"/>
        <item x="61"/>
        <item x="62"/>
        <item x="77"/>
        <item x="23"/>
        <item x="2"/>
        <item x="3"/>
        <item x="83"/>
        <item x="45"/>
        <item x="4"/>
        <item x="24"/>
        <item x="69"/>
        <item x="46"/>
        <item x="25"/>
        <item x="65"/>
        <item x="34"/>
        <item x="35"/>
        <item x="79"/>
        <item x="75"/>
        <item x="5"/>
        <item x="74"/>
        <item x="26"/>
        <item x="47"/>
        <item x="6"/>
        <item x="48"/>
        <item x="7"/>
        <item x="49"/>
        <item x="78"/>
        <item x="8"/>
        <item x="36"/>
        <item x="37"/>
        <item x="50"/>
        <item x="38"/>
        <item x="63"/>
        <item x="71"/>
        <item x="51"/>
        <item x="81"/>
        <item x="39"/>
        <item x="52"/>
        <item x="27"/>
        <item x="9"/>
        <item x="10"/>
        <item x="53"/>
        <item x="11"/>
        <item x="54"/>
        <item x="82"/>
        <item x="12"/>
        <item x="13"/>
        <item x="55"/>
        <item x="14"/>
        <item x="28"/>
        <item x="56"/>
        <item x="57"/>
        <item x="58"/>
        <item x="86"/>
        <item x="15"/>
        <item x="64"/>
        <item x="29"/>
        <item x="59"/>
        <item x="60"/>
        <item x="40"/>
        <item x="41"/>
        <item x="16"/>
        <item x="73"/>
        <item x="72"/>
        <item x="17"/>
        <item x="67"/>
        <item x="18"/>
        <item x="19"/>
        <item x="87"/>
        <item x="88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axis="axisRow" showAll="0">
      <items count="6">
        <item x="1"/>
        <item x="2"/>
        <item x="3"/>
        <item x="0"/>
        <item x="4"/>
        <item t="default"/>
      </items>
    </pivotField>
    <pivotField axis="axisRow" showAll="0">
      <items count="6">
        <item x="3"/>
        <item x="1"/>
        <item x="0"/>
        <item x="2"/>
        <item x="4"/>
        <item t="default"/>
      </items>
    </pivotField>
    <pivotField dataField="1" showAll="0"/>
    <pivotField dataField="1" dragToRow="0" dragToCol="0" dragToPage="0" showAll="0" defaultSubtotal="0"/>
  </pivotFields>
  <rowFields count="2">
    <field x="14"/>
    <field x="13"/>
  </rowFields>
  <rowItems count="25">
    <i>
      <x/>
    </i>
    <i r="1">
      <x/>
    </i>
    <i r="1">
      <x v="1"/>
    </i>
    <i r="1">
      <x v="2"/>
    </i>
    <i r="1">
      <x v="3"/>
    </i>
    <i>
      <x v="1"/>
    </i>
    <i r="1">
      <x/>
    </i>
    <i r="1">
      <x v="1"/>
    </i>
    <i r="1">
      <x v="2"/>
    </i>
    <i r="1">
      <x v="3"/>
    </i>
    <i>
      <x v="2"/>
    </i>
    <i r="1">
      <x/>
    </i>
    <i r="1">
      <x v="1"/>
    </i>
    <i r="1">
      <x v="2"/>
    </i>
    <i r="1">
      <x v="3"/>
    </i>
    <i>
      <x v="3"/>
    </i>
    <i r="1">
      <x/>
    </i>
    <i r="1">
      <x v="1"/>
    </i>
    <i r="1">
      <x v="2"/>
    </i>
    <i r="1">
      <x v="3"/>
    </i>
    <i>
      <x v="4"/>
    </i>
    <i r="1">
      <x/>
    </i>
    <i r="1">
      <x v="1"/>
    </i>
    <i r="1">
      <x v="4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pageFields count="1">
    <pageField fld="1" hier="-1"/>
  </pageFields>
  <dataFields count="12">
    <dataField name="de P1" fld="2" baseField="14" baseItem="0"/>
    <dataField name="de P2" fld="3" baseField="14" baseItem="0"/>
    <dataField name="de P3" fld="4" baseField="14" baseItem="0"/>
    <dataField name="de P4" fld="5" baseField="14" baseItem="0"/>
    <dataField name="de P5" fld="6" baseField="14" baseItem="0"/>
    <dataField name="de P6" fld="7" baseField="14" baseItem="0"/>
    <dataField name="de P7" fld="8" baseField="14" baseItem="0"/>
    <dataField name="de P8" fld="9" baseField="14" baseItem="0"/>
    <dataField name="de Total" fld="10" baseField="0" baseItem="0"/>
    <dataField name="de Parties" fld="11" baseField="0" baseItem="0"/>
    <dataField name="de Moyenne2" fld="16" baseField="0" baseItem="0" numFmtId="2"/>
    <dataField name="de NB 200" fld="15" baseField="0" baseItem="0"/>
  </dataFields>
  <formats count="33">
    <format dxfId="990">
      <pivotArea outline="0" collapsedLevelsAreSubtotals="1" fieldPosition="0"/>
    </format>
    <format dxfId="991">
      <pivotArea dataOnly="0" labelOnly="1" outline="0" fieldPosition="0">
        <references count="1">
          <reference field="1" count="0"/>
        </references>
      </pivotArea>
    </format>
    <format dxfId="992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993">
      <pivotArea outline="0" collapsedLevelsAreSubtotals="1" fieldPosition="0"/>
    </format>
    <format dxfId="994">
      <pivotArea dataOnly="0" labelOnly="1" outline="0" fieldPosition="0">
        <references count="1">
          <reference field="1" count="0"/>
        </references>
      </pivotArea>
    </format>
    <format dxfId="995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996">
      <pivotArea outline="0" collapsedLevelsAreSubtotals="1" fieldPosition="0">
        <references count="1">
          <reference field="4294967294" count="1" selected="0">
            <x v="10"/>
          </reference>
        </references>
      </pivotArea>
    </format>
    <format dxfId="997">
      <pivotArea dataOnly="0" labelOnly="1" outline="0" fieldPosition="0">
        <references count="1">
          <reference field="4294967294" count="1">
            <x v="10"/>
          </reference>
        </references>
      </pivotArea>
    </format>
    <format dxfId="998">
      <pivotArea outline="0" collapsedLevelsAreSubtotals="1" fieldPosition="0">
        <references count="1">
          <reference field="4294967294" count="1" selected="0">
            <x v="11"/>
          </reference>
        </references>
      </pivotArea>
    </format>
    <format dxfId="999">
      <pivotArea dataOnly="0" labelOnly="1" outline="0" fieldPosition="0">
        <references count="1">
          <reference field="4294967294" count="1">
            <x v="11"/>
          </reference>
        </references>
      </pivotArea>
    </format>
    <format dxfId="1000">
      <pivotArea collapsedLevelsAreSubtotals="1" fieldPosition="0">
        <references count="1">
          <reference field="14" count="1">
            <x v="0"/>
          </reference>
        </references>
      </pivotArea>
    </format>
    <format dxfId="1001">
      <pivotArea collapsedLevelsAreSubtotals="1" fieldPosition="0">
        <references count="2">
          <reference field="13" count="0"/>
          <reference field="14" count="1" selected="0">
            <x v="0"/>
          </reference>
        </references>
      </pivotArea>
    </format>
    <format dxfId="1002">
      <pivotArea collapsedLevelsAreSubtotals="1" fieldPosition="0">
        <references count="1">
          <reference field="14" count="1">
            <x v="1"/>
          </reference>
        </references>
      </pivotArea>
    </format>
    <format dxfId="1003">
      <pivotArea dataOnly="0" labelOnly="1" fieldPosition="0">
        <references count="1">
          <reference field="14" count="2">
            <x v="0"/>
            <x v="1"/>
          </reference>
        </references>
      </pivotArea>
    </format>
    <format dxfId="1004">
      <pivotArea dataOnly="0" labelOnly="1" fieldPosition="0">
        <references count="2">
          <reference field="13" count="0"/>
          <reference field="14" count="1" selected="0">
            <x v="0"/>
          </reference>
        </references>
      </pivotArea>
    </format>
    <format dxfId="1005">
      <pivotArea collapsedLevelsAreSubtotals="1" fieldPosition="0">
        <references count="1">
          <reference field="14" count="1">
            <x v="1"/>
          </reference>
        </references>
      </pivotArea>
    </format>
    <format dxfId="1006">
      <pivotArea collapsedLevelsAreSubtotals="1" fieldPosition="0">
        <references count="2">
          <reference field="13" count="0"/>
          <reference field="14" count="1" selected="0">
            <x v="1"/>
          </reference>
        </references>
      </pivotArea>
    </format>
    <format dxfId="1007">
      <pivotArea dataOnly="0" labelOnly="1" fieldPosition="0">
        <references count="1">
          <reference field="14" count="1">
            <x v="1"/>
          </reference>
        </references>
      </pivotArea>
    </format>
    <format dxfId="1008">
      <pivotArea dataOnly="0" labelOnly="1" fieldPosition="0">
        <references count="2">
          <reference field="13" count="0"/>
          <reference field="14" count="1" selected="0">
            <x v="1"/>
          </reference>
        </references>
      </pivotArea>
    </format>
    <format dxfId="1009">
      <pivotArea collapsedLevelsAreSubtotals="1" fieldPosition="0">
        <references count="1">
          <reference field="14" count="1">
            <x v="2"/>
          </reference>
        </references>
      </pivotArea>
    </format>
    <format dxfId="1010">
      <pivotArea collapsedLevelsAreSubtotals="1" fieldPosition="0">
        <references count="2">
          <reference field="13" count="0"/>
          <reference field="14" count="1" selected="0">
            <x v="2"/>
          </reference>
        </references>
      </pivotArea>
    </format>
    <format dxfId="1011">
      <pivotArea dataOnly="0" labelOnly="1" fieldPosition="0">
        <references count="1">
          <reference field="14" count="1">
            <x v="2"/>
          </reference>
        </references>
      </pivotArea>
    </format>
    <format dxfId="1012">
      <pivotArea dataOnly="0" labelOnly="1" fieldPosition="0">
        <references count="2">
          <reference field="13" count="0"/>
          <reference field="14" count="1" selected="0">
            <x v="2"/>
          </reference>
        </references>
      </pivotArea>
    </format>
    <format dxfId="1013">
      <pivotArea collapsedLevelsAreSubtotals="1" fieldPosition="0">
        <references count="1">
          <reference field="14" count="1">
            <x v="3"/>
          </reference>
        </references>
      </pivotArea>
    </format>
    <format dxfId="1014">
      <pivotArea collapsedLevelsAreSubtotals="1" fieldPosition="0">
        <references count="2">
          <reference field="13" count="0"/>
          <reference field="14" count="1" selected="0">
            <x v="3"/>
          </reference>
        </references>
      </pivotArea>
    </format>
    <format dxfId="1015">
      <pivotArea dataOnly="0" labelOnly="1" fieldPosition="0">
        <references count="1">
          <reference field="14" count="1">
            <x v="3"/>
          </reference>
        </references>
      </pivotArea>
    </format>
    <format dxfId="1016">
      <pivotArea dataOnly="0" labelOnly="1" fieldPosition="0">
        <references count="2">
          <reference field="13" count="0"/>
          <reference field="14" count="1" selected="0">
            <x v="3"/>
          </reference>
        </references>
      </pivotArea>
    </format>
    <format dxfId="1017">
      <pivotArea grandRow="1" outline="0" collapsedLevelsAreSubtotals="1" fieldPosition="0"/>
    </format>
    <format dxfId="1018">
      <pivotArea dataOnly="0" labelOnly="1" grandRow="1" outline="0" fieldPosition="0"/>
    </format>
    <format dxfId="438">
      <pivotArea collapsedLevelsAreSubtotals="1" fieldPosition="0">
        <references count="1">
          <reference field="14" count="1">
            <x v="4"/>
          </reference>
        </references>
      </pivotArea>
    </format>
    <format dxfId="437">
      <pivotArea collapsedLevelsAreSubtotals="1" fieldPosition="0">
        <references count="2">
          <reference field="13" count="3">
            <x v="0"/>
            <x v="1"/>
            <x v="4"/>
          </reference>
          <reference field="14" count="1" selected="0">
            <x v="4"/>
          </reference>
        </references>
      </pivotArea>
    </format>
    <format dxfId="436">
      <pivotArea dataOnly="0" labelOnly="1" fieldPosition="0">
        <references count="1">
          <reference field="14" count="1">
            <x v="4"/>
          </reference>
        </references>
      </pivotArea>
    </format>
    <format dxfId="435">
      <pivotArea dataOnly="0" labelOnly="1" fieldPosition="0">
        <references count="2">
          <reference field="13" count="3">
            <x v="0"/>
            <x v="1"/>
            <x v="4"/>
          </reference>
          <reference field="14" count="1" selected="0"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2073079-26F9-48EC-89B8-E8989F38D86D}" name="Tableau croisé dynamique1" cacheId="81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 chartFormat="2" rowHeaderCaption="Étiquettes lignes">
  <location ref="A4:M262" firstHeaderRow="0" firstDataRow="1" firstDataCol="1" rowPageCount="1" colPageCount="1"/>
  <pivotFields count="17">
    <pivotField showAll="0"/>
    <pivotField axis="axisRow" showAll="0">
      <items count="90">
        <item x="0"/>
        <item x="76"/>
        <item x="1"/>
        <item x="68"/>
        <item x="30"/>
        <item x="42"/>
        <item x="66"/>
        <item x="20"/>
        <item x="84"/>
        <item x="31"/>
        <item x="21"/>
        <item x="22"/>
        <item x="85"/>
        <item x="43"/>
        <item x="80"/>
        <item x="70"/>
        <item x="32"/>
        <item x="44"/>
        <item x="33"/>
        <item x="61"/>
        <item x="62"/>
        <item x="77"/>
        <item x="23"/>
        <item x="2"/>
        <item x="3"/>
        <item x="83"/>
        <item x="45"/>
        <item x="4"/>
        <item x="24"/>
        <item x="69"/>
        <item x="46"/>
        <item x="25"/>
        <item x="65"/>
        <item x="34"/>
        <item x="35"/>
        <item x="79"/>
        <item x="75"/>
        <item x="5"/>
        <item x="74"/>
        <item x="26"/>
        <item x="47"/>
        <item x="6"/>
        <item x="48"/>
        <item x="7"/>
        <item x="49"/>
        <item x="78"/>
        <item x="8"/>
        <item x="36"/>
        <item x="37"/>
        <item x="50"/>
        <item x="38"/>
        <item x="63"/>
        <item x="71"/>
        <item x="51"/>
        <item x="81"/>
        <item x="39"/>
        <item x="52"/>
        <item x="27"/>
        <item x="9"/>
        <item x="10"/>
        <item x="53"/>
        <item x="11"/>
        <item x="54"/>
        <item x="82"/>
        <item x="12"/>
        <item x="13"/>
        <item x="55"/>
        <item x="14"/>
        <item x="28"/>
        <item x="56"/>
        <item x="57"/>
        <item x="58"/>
        <item x="86"/>
        <item x="15"/>
        <item x="64"/>
        <item x="29"/>
        <item x="59"/>
        <item x="60"/>
        <item x="40"/>
        <item x="41"/>
        <item x="16"/>
        <item x="73"/>
        <item x="72"/>
        <item x="17"/>
        <item x="67"/>
        <item x="18"/>
        <item x="19"/>
        <item x="87"/>
        <item x="88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axis="axisPage" showAll="0">
      <items count="6">
        <item x="1"/>
        <item x="2"/>
        <item x="3"/>
        <item x="0"/>
        <item x="4"/>
        <item t="default"/>
      </items>
    </pivotField>
    <pivotField axis="axisRow" showAll="0">
      <items count="6">
        <item x="3"/>
        <item x="1"/>
        <item x="0"/>
        <item x="2"/>
        <item x="4"/>
        <item t="default"/>
      </items>
    </pivotField>
    <pivotField dataField="1" showAll="0"/>
    <pivotField dataField="1" dragToRow="0" dragToCol="0" dragToPage="0" showAll="0" defaultSubtotal="0"/>
  </pivotFields>
  <rowFields count="2">
    <field x="14"/>
    <field x="1"/>
  </rowFields>
  <rowItems count="258">
    <i>
      <x/>
    </i>
    <i r="1">
      <x v="7"/>
    </i>
    <i r="1">
      <x v="9"/>
    </i>
    <i r="1">
      <x v="11"/>
    </i>
    <i r="1">
      <x v="13"/>
    </i>
    <i r="1">
      <x v="16"/>
    </i>
    <i r="1">
      <x v="17"/>
    </i>
    <i r="1">
      <x v="21"/>
    </i>
    <i r="1">
      <x v="22"/>
    </i>
    <i r="1">
      <x v="24"/>
    </i>
    <i r="1">
      <x v="28"/>
    </i>
    <i r="1">
      <x v="39"/>
    </i>
    <i r="1">
      <x v="41"/>
    </i>
    <i r="1">
      <x v="44"/>
    </i>
    <i r="1">
      <x v="47"/>
    </i>
    <i r="1">
      <x v="48"/>
    </i>
    <i r="1">
      <x v="50"/>
    </i>
    <i r="1">
      <x v="53"/>
    </i>
    <i r="1">
      <x v="55"/>
    </i>
    <i r="1">
      <x v="62"/>
    </i>
    <i r="1">
      <x v="65"/>
    </i>
    <i r="1">
      <x v="67"/>
    </i>
    <i r="1">
      <x v="72"/>
    </i>
    <i r="1">
      <x v="75"/>
    </i>
    <i r="1">
      <x v="80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9"/>
    </i>
    <i r="1">
      <x v="60"/>
    </i>
    <i r="1">
      <x v="62"/>
    </i>
    <i r="1">
      <x v="63"/>
    </i>
    <i r="1">
      <x v="65"/>
    </i>
    <i r="1">
      <x v="67"/>
    </i>
    <i r="1">
      <x v="68"/>
    </i>
    <i r="1">
      <x v="69"/>
    </i>
    <i r="1">
      <x v="70"/>
    </i>
    <i r="1">
      <x v="71"/>
    </i>
    <i r="1">
      <x v="74"/>
    </i>
    <i r="1">
      <x v="75"/>
    </i>
    <i r="1">
      <x v="76"/>
    </i>
    <i r="1">
      <x v="77"/>
    </i>
    <i r="1">
      <x v="78"/>
    </i>
    <i r="1">
      <x v="79"/>
    </i>
    <i r="1">
      <x v="80"/>
    </i>
    <i r="1">
      <x v="81"/>
    </i>
    <i r="1">
      <x v="82"/>
    </i>
    <i r="1">
      <x v="83"/>
    </i>
    <i r="1">
      <x v="84"/>
    </i>
    <i r="1">
      <x v="85"/>
    </i>
    <i r="1">
      <x v="86"/>
    </i>
    <i>
      <x v="2"/>
    </i>
    <i r="1">
      <x/>
    </i>
    <i r="1">
      <x v="2"/>
    </i>
    <i r="1">
      <x v="4"/>
    </i>
    <i r="1">
      <x v="5"/>
    </i>
    <i r="1">
      <x v="7"/>
    </i>
    <i r="1">
      <x v="9"/>
    </i>
    <i r="1">
      <x v="10"/>
    </i>
    <i r="1">
      <x v="11"/>
    </i>
    <i r="1">
      <x v="13"/>
    </i>
    <i r="1">
      <x v="16"/>
    </i>
    <i r="1">
      <x v="17"/>
    </i>
    <i r="1">
      <x v="18"/>
    </i>
    <i r="1">
      <x v="22"/>
    </i>
    <i r="1">
      <x v="23"/>
    </i>
    <i r="1">
      <x v="24"/>
    </i>
    <i r="1">
      <x v="26"/>
    </i>
    <i r="1">
      <x v="27"/>
    </i>
    <i r="1">
      <x v="28"/>
    </i>
    <i r="1">
      <x v="30"/>
    </i>
    <i r="1">
      <x v="31"/>
    </i>
    <i r="1">
      <x v="33"/>
    </i>
    <i r="1">
      <x v="34"/>
    </i>
    <i r="1">
      <x v="37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6"/>
    </i>
    <i r="1">
      <x v="47"/>
    </i>
    <i r="1">
      <x v="48"/>
    </i>
    <i r="1">
      <x v="49"/>
    </i>
    <i r="1">
      <x v="50"/>
    </i>
    <i r="1">
      <x v="53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 r="1">
      <x v="62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0"/>
    </i>
    <i r="1">
      <x v="71"/>
    </i>
    <i r="1">
      <x v="73"/>
    </i>
    <i r="1">
      <x v="75"/>
    </i>
    <i r="1">
      <x v="76"/>
    </i>
    <i r="1">
      <x v="77"/>
    </i>
    <i r="1">
      <x v="78"/>
    </i>
    <i r="1">
      <x v="79"/>
    </i>
    <i r="1">
      <x v="80"/>
    </i>
    <i r="1">
      <x v="83"/>
    </i>
    <i r="1">
      <x v="85"/>
    </i>
    <i r="1">
      <x v="86"/>
    </i>
    <i>
      <x v="3"/>
    </i>
    <i r="1">
      <x/>
    </i>
    <i r="1">
      <x v="1"/>
    </i>
    <i r="1">
      <x v="2"/>
    </i>
    <i r="1">
      <x v="3"/>
    </i>
    <i r="1">
      <x v="4"/>
    </i>
    <i r="1">
      <x v="7"/>
    </i>
    <i r="1">
      <x v="9"/>
    </i>
    <i r="1">
      <x v="10"/>
    </i>
    <i r="1">
      <x v="11"/>
    </i>
    <i r="1">
      <x v="12"/>
    </i>
    <i r="1">
      <x v="13"/>
    </i>
    <i r="1">
      <x v="16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7"/>
    </i>
    <i r="1">
      <x v="29"/>
    </i>
    <i r="1">
      <x v="32"/>
    </i>
    <i r="1">
      <x v="33"/>
    </i>
    <i r="1">
      <x v="35"/>
    </i>
    <i r="1">
      <x v="36"/>
    </i>
    <i r="1">
      <x v="37"/>
    </i>
    <i r="1">
      <x v="38"/>
    </i>
    <i r="1">
      <x v="40"/>
    </i>
    <i r="1">
      <x v="41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1"/>
    </i>
    <i r="1">
      <x v="53"/>
    </i>
    <i r="1">
      <x v="58"/>
    </i>
    <i r="1">
      <x v="59"/>
    </i>
    <i r="1">
      <x v="60"/>
    </i>
    <i r="1">
      <x v="62"/>
    </i>
    <i r="1">
      <x v="64"/>
    </i>
    <i r="1">
      <x v="65"/>
    </i>
    <i r="1">
      <x v="66"/>
    </i>
    <i r="1">
      <x v="67"/>
    </i>
    <i r="1">
      <x v="68"/>
    </i>
    <i r="1">
      <x v="70"/>
    </i>
    <i r="1">
      <x v="72"/>
    </i>
    <i r="1">
      <x v="76"/>
    </i>
    <i r="1">
      <x v="77"/>
    </i>
    <i r="1">
      <x v="78"/>
    </i>
    <i r="1">
      <x v="80"/>
    </i>
    <i r="1">
      <x v="81"/>
    </i>
    <i r="1">
      <x v="83"/>
    </i>
    <i r="1">
      <x v="85"/>
    </i>
    <i r="1">
      <x v="86"/>
    </i>
    <i>
      <x v="4"/>
    </i>
    <i r="1">
      <x/>
    </i>
    <i r="1">
      <x v="2"/>
    </i>
    <i r="1">
      <x v="9"/>
    </i>
    <i r="1">
      <x v="11"/>
    </i>
    <i r="1">
      <x v="15"/>
    </i>
    <i r="1">
      <x v="16"/>
    </i>
    <i r="1">
      <x v="18"/>
    </i>
    <i r="1">
      <x v="21"/>
    </i>
    <i r="1">
      <x v="24"/>
    </i>
    <i r="1">
      <x v="31"/>
    </i>
    <i r="1">
      <x v="34"/>
    </i>
    <i r="1">
      <x v="37"/>
    </i>
    <i r="1">
      <x v="42"/>
    </i>
    <i r="1">
      <x v="43"/>
    </i>
    <i r="1">
      <x v="46"/>
    </i>
    <i r="1">
      <x v="48"/>
    </i>
    <i r="1">
      <x v="51"/>
    </i>
    <i r="1">
      <x v="57"/>
    </i>
    <i r="1">
      <x v="58"/>
    </i>
    <i r="1">
      <x v="59"/>
    </i>
    <i r="1">
      <x v="61"/>
    </i>
    <i r="1">
      <x v="63"/>
    </i>
    <i r="1">
      <x v="64"/>
    </i>
    <i r="1">
      <x v="67"/>
    </i>
    <i r="1">
      <x v="68"/>
    </i>
    <i r="1">
      <x v="70"/>
    </i>
    <i r="1">
      <x v="76"/>
    </i>
    <i r="1">
      <x v="80"/>
    </i>
    <i r="1">
      <x v="83"/>
    </i>
    <i r="1">
      <x v="86"/>
    </i>
    <i r="1">
      <x v="87"/>
    </i>
    <i r="1">
      <x v="88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pageFields count="1">
    <pageField fld="13" hier="-1"/>
  </pageFields>
  <dataFields count="12">
    <dataField name="de P1" fld="2" baseField="14" baseItem="0"/>
    <dataField name="de P2" fld="3" baseField="14" baseItem="0"/>
    <dataField name="de P3" fld="4" baseField="14" baseItem="0"/>
    <dataField name="de P4" fld="5" baseField="14" baseItem="0"/>
    <dataField name="de P5" fld="6" baseField="14" baseItem="0"/>
    <dataField name="de P6" fld="7" baseField="14" baseItem="0"/>
    <dataField name="de P7" fld="8" baseField="14" baseItem="0"/>
    <dataField name="de P8" fld="9" baseField="14" baseItem="0"/>
    <dataField name="de Total" fld="10" baseField="0" baseItem="0"/>
    <dataField name="de Parties" fld="11" baseField="0" baseItem="0"/>
    <dataField name="de Moyenne2" fld="16" baseField="0" baseItem="0" numFmtId="2"/>
    <dataField name="de NB 200" fld="15" baseField="0" baseItem="0"/>
  </dataFields>
  <formats count="30">
    <format dxfId="961">
      <pivotArea outline="0" collapsedLevelsAreSubtotals="1" fieldPosition="0"/>
    </format>
    <format dxfId="962">
      <pivotArea dataOnly="0" labelOnly="1" outline="0" fieldPosition="0">
        <references count="1">
          <reference field="1" count="0"/>
        </references>
      </pivotArea>
    </format>
    <format dxfId="963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964">
      <pivotArea outline="0" collapsedLevelsAreSubtotals="1" fieldPosition="0"/>
    </format>
    <format dxfId="965">
      <pivotArea dataOnly="0" labelOnly="1" outline="0" fieldPosition="0">
        <references count="1">
          <reference field="1" count="0"/>
        </references>
      </pivotArea>
    </format>
    <format dxfId="966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967">
      <pivotArea outline="0" collapsedLevelsAreSubtotals="1" fieldPosition="0">
        <references count="1">
          <reference field="4294967294" count="1" selected="0">
            <x v="10"/>
          </reference>
        </references>
      </pivotArea>
    </format>
    <format dxfId="968">
      <pivotArea dataOnly="0" labelOnly="1" outline="0" fieldPosition="0">
        <references count="1">
          <reference field="4294967294" count="1">
            <x v="10"/>
          </reference>
        </references>
      </pivotArea>
    </format>
    <format dxfId="969">
      <pivotArea outline="0" collapsedLevelsAreSubtotals="1" fieldPosition="0">
        <references count="1">
          <reference field="4294967294" count="1" selected="0">
            <x v="11"/>
          </reference>
        </references>
      </pivotArea>
    </format>
    <format dxfId="970">
      <pivotArea dataOnly="0" labelOnly="1" outline="0" fieldPosition="0">
        <references count="1">
          <reference field="4294967294" count="1">
            <x v="11"/>
          </reference>
        </references>
      </pivotArea>
    </format>
    <format dxfId="971">
      <pivotArea collapsedLevelsAreSubtotals="1" fieldPosition="0">
        <references count="1">
          <reference field="14" count="1">
            <x v="0"/>
          </reference>
        </references>
      </pivotArea>
    </format>
    <format dxfId="972">
      <pivotArea collapsedLevelsAreSubtotals="1" fieldPosition="0">
        <references count="2">
          <reference field="13" count="0"/>
          <reference field="14" count="1" selected="0">
            <x v="0"/>
          </reference>
        </references>
      </pivotArea>
    </format>
    <format dxfId="973">
      <pivotArea collapsedLevelsAreSubtotals="1" fieldPosition="0">
        <references count="1">
          <reference field="14" count="1">
            <x v="1"/>
          </reference>
        </references>
      </pivotArea>
    </format>
    <format dxfId="974">
      <pivotArea dataOnly="0" labelOnly="1" fieldPosition="0">
        <references count="1">
          <reference field="14" count="2">
            <x v="0"/>
            <x v="1"/>
          </reference>
        </references>
      </pivotArea>
    </format>
    <format dxfId="975">
      <pivotArea dataOnly="0" labelOnly="1" fieldPosition="0">
        <references count="2">
          <reference field="13" count="0"/>
          <reference field="14" count="1" selected="0">
            <x v="0"/>
          </reference>
        </references>
      </pivotArea>
    </format>
    <format dxfId="976">
      <pivotArea collapsedLevelsAreSubtotals="1" fieldPosition="0">
        <references count="1">
          <reference field="14" count="1">
            <x v="1"/>
          </reference>
        </references>
      </pivotArea>
    </format>
    <format dxfId="977">
      <pivotArea collapsedLevelsAreSubtotals="1" fieldPosition="0">
        <references count="2">
          <reference field="13" count="0"/>
          <reference field="14" count="1" selected="0">
            <x v="1"/>
          </reference>
        </references>
      </pivotArea>
    </format>
    <format dxfId="978">
      <pivotArea dataOnly="0" labelOnly="1" fieldPosition="0">
        <references count="1">
          <reference field="14" count="1">
            <x v="1"/>
          </reference>
        </references>
      </pivotArea>
    </format>
    <format dxfId="979">
      <pivotArea dataOnly="0" labelOnly="1" fieldPosition="0">
        <references count="2">
          <reference field="13" count="0"/>
          <reference field="14" count="1" selected="0">
            <x v="1"/>
          </reference>
        </references>
      </pivotArea>
    </format>
    <format dxfId="980">
      <pivotArea collapsedLevelsAreSubtotals="1" fieldPosition="0">
        <references count="1">
          <reference field="14" count="1">
            <x v="2"/>
          </reference>
        </references>
      </pivotArea>
    </format>
    <format dxfId="981">
      <pivotArea collapsedLevelsAreSubtotals="1" fieldPosition="0">
        <references count="2">
          <reference field="13" count="0"/>
          <reference field="14" count="1" selected="0">
            <x v="2"/>
          </reference>
        </references>
      </pivotArea>
    </format>
    <format dxfId="982">
      <pivotArea dataOnly="0" labelOnly="1" fieldPosition="0">
        <references count="1">
          <reference field="14" count="1">
            <x v="2"/>
          </reference>
        </references>
      </pivotArea>
    </format>
    <format dxfId="983">
      <pivotArea dataOnly="0" labelOnly="1" fieldPosition="0">
        <references count="2">
          <reference field="13" count="0"/>
          <reference field="14" count="1" selected="0">
            <x v="2"/>
          </reference>
        </references>
      </pivotArea>
    </format>
    <format dxfId="984">
      <pivotArea collapsedLevelsAreSubtotals="1" fieldPosition="0">
        <references count="1">
          <reference field="14" count="1">
            <x v="3"/>
          </reference>
        </references>
      </pivotArea>
    </format>
    <format dxfId="985">
      <pivotArea collapsedLevelsAreSubtotals="1" fieldPosition="0">
        <references count="2">
          <reference field="13" count="0"/>
          <reference field="14" count="1" selected="0">
            <x v="3"/>
          </reference>
        </references>
      </pivotArea>
    </format>
    <format dxfId="986">
      <pivotArea dataOnly="0" labelOnly="1" fieldPosition="0">
        <references count="1">
          <reference field="14" count="1">
            <x v="3"/>
          </reference>
        </references>
      </pivotArea>
    </format>
    <format dxfId="987">
      <pivotArea dataOnly="0" labelOnly="1" fieldPosition="0">
        <references count="2">
          <reference field="13" count="0"/>
          <reference field="14" count="1" selected="0">
            <x v="3"/>
          </reference>
        </references>
      </pivotArea>
    </format>
    <format dxfId="988">
      <pivotArea grandRow="1" outline="0" collapsedLevelsAreSubtotals="1" fieldPosition="0"/>
    </format>
    <format dxfId="989">
      <pivotArea dataOnly="0" labelOnly="1" grandRow="1" outline="0" fieldPosition="0"/>
    </format>
    <format dxfId="9">
      <pivotArea dataOnly="0" fieldPosition="0">
        <references count="1">
          <reference field="14" count="1">
            <x v="4"/>
          </reference>
        </references>
      </pivotArea>
    </format>
  </formats>
  <conditionalFormats count="4">
    <conditionalFormat priority="4">
      <pivotAreas count="1">
        <pivotArea type="data" collapsedLevelsAreSubtotals="1" fieldPosition="0">
          <references count="3">
            <reference field="4294967294" count="8" selected="0">
              <x v="0"/>
              <x v="1"/>
              <x v="2"/>
              <x v="3"/>
              <x v="4"/>
              <x v="5"/>
              <x v="6"/>
              <x v="7"/>
            </reference>
            <reference field="1" count="24">
              <x v="7"/>
              <x v="9"/>
              <x v="11"/>
              <x v="13"/>
              <x v="16"/>
              <x v="17"/>
              <x v="21"/>
              <x v="22"/>
              <x v="24"/>
              <x v="28"/>
              <x v="39"/>
              <x v="41"/>
              <x v="44"/>
              <x v="47"/>
              <x v="48"/>
              <x v="50"/>
              <x v="53"/>
              <x v="55"/>
              <x v="62"/>
              <x v="65"/>
              <x v="67"/>
              <x v="72"/>
              <x v="75"/>
              <x v="80"/>
            </reference>
            <reference field="14" count="1" selected="0">
              <x v="0"/>
            </reference>
          </references>
        </pivotArea>
      </pivotAreas>
    </conditionalFormat>
    <conditionalFormat priority="3">
      <pivotAreas count="1">
        <pivotArea type="data" collapsedLevelsAreSubtotals="1" fieldPosition="0">
          <references count="3">
            <reference field="4294967294" count="8" selected="0">
              <x v="0"/>
              <x v="1"/>
              <x v="2"/>
              <x v="3"/>
              <x v="4"/>
              <x v="5"/>
              <x v="6"/>
              <x v="7"/>
            </reference>
            <reference field="1" count="79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  <x v="38"/>
              <x v="39"/>
              <x v="40"/>
              <x v="41"/>
              <x v="42"/>
              <x v="43"/>
              <x v="44"/>
              <x v="45"/>
              <x v="46"/>
              <x v="47"/>
              <x v="48"/>
              <x v="49"/>
              <x v="50"/>
              <x v="51"/>
              <x v="52"/>
              <x v="53"/>
              <x v="54"/>
              <x v="55"/>
              <x v="56"/>
              <x v="57"/>
              <x v="59"/>
              <x v="60"/>
              <x v="62"/>
              <x v="63"/>
              <x v="65"/>
              <x v="67"/>
              <x v="68"/>
              <x v="69"/>
              <x v="70"/>
              <x v="71"/>
              <x v="74"/>
              <x v="75"/>
              <x v="76"/>
              <x v="77"/>
              <x v="78"/>
              <x v="79"/>
              <x v="80"/>
              <x v="81"/>
              <x v="82"/>
              <x v="83"/>
              <x v="84"/>
              <x v="85"/>
              <x v="86"/>
            </reference>
            <reference field="14" count="1" selected="0">
              <x v="1"/>
            </reference>
          </references>
        </pivotArea>
      </pivotAreas>
    </conditionalFormat>
    <conditionalFormat priority="2">
      <pivotAreas count="1">
        <pivotArea type="data" collapsedLevelsAreSubtotals="1" fieldPosition="0">
          <references count="3">
            <reference field="4294967294" count="8" selected="0">
              <x v="0"/>
              <x v="1"/>
              <x v="2"/>
              <x v="3"/>
              <x v="4"/>
              <x v="5"/>
              <x v="6"/>
              <x v="7"/>
            </reference>
            <reference field="1" count="61">
              <x v="0"/>
              <x v="2"/>
              <x v="4"/>
              <x v="5"/>
              <x v="7"/>
              <x v="9"/>
              <x v="10"/>
              <x v="11"/>
              <x v="13"/>
              <x v="16"/>
              <x v="17"/>
              <x v="18"/>
              <x v="22"/>
              <x v="23"/>
              <x v="24"/>
              <x v="26"/>
              <x v="27"/>
              <x v="28"/>
              <x v="30"/>
              <x v="31"/>
              <x v="33"/>
              <x v="34"/>
              <x v="37"/>
              <x v="39"/>
              <x v="40"/>
              <x v="41"/>
              <x v="42"/>
              <x v="43"/>
              <x v="44"/>
              <x v="46"/>
              <x v="47"/>
              <x v="48"/>
              <x v="49"/>
              <x v="50"/>
              <x v="53"/>
              <x v="55"/>
              <x v="56"/>
              <x v="57"/>
              <x v="58"/>
              <x v="59"/>
              <x v="60"/>
              <x v="61"/>
              <x v="62"/>
              <x v="64"/>
              <x v="65"/>
              <x v="66"/>
              <x v="67"/>
              <x v="68"/>
              <x v="69"/>
              <x v="70"/>
              <x v="71"/>
              <x v="73"/>
              <x v="75"/>
              <x v="76"/>
              <x v="77"/>
              <x v="78"/>
              <x v="79"/>
              <x v="80"/>
              <x v="83"/>
              <x v="85"/>
              <x v="86"/>
            </reference>
            <reference field="14" count="1" selected="0">
              <x v="2"/>
            </reference>
          </references>
        </pivotArea>
      </pivotAreas>
    </conditionalFormat>
    <conditionalFormat priority="1">
      <pivotAreas count="1">
        <pivotArea type="data" collapsedLevelsAreSubtotals="1" fieldPosition="0">
          <references count="3">
            <reference field="4294967294" count="8" selected="0">
              <x v="0"/>
              <x v="1"/>
              <x v="2"/>
              <x v="3"/>
              <x v="4"/>
              <x v="5"/>
              <x v="6"/>
              <x v="7"/>
            </reference>
            <reference field="1" count="56">
              <x v="0"/>
              <x v="1"/>
              <x v="2"/>
              <x v="3"/>
              <x v="4"/>
              <x v="7"/>
              <x v="9"/>
              <x v="10"/>
              <x v="11"/>
              <x v="12"/>
              <x v="13"/>
              <x v="16"/>
              <x v="19"/>
              <x v="20"/>
              <x v="21"/>
              <x v="22"/>
              <x v="23"/>
              <x v="24"/>
              <x v="27"/>
              <x v="29"/>
              <x v="32"/>
              <x v="33"/>
              <x v="35"/>
              <x v="36"/>
              <x v="37"/>
              <x v="38"/>
              <x v="40"/>
              <x v="41"/>
              <x v="43"/>
              <x v="44"/>
              <x v="45"/>
              <x v="46"/>
              <x v="47"/>
              <x v="48"/>
              <x v="49"/>
              <x v="51"/>
              <x v="53"/>
              <x v="58"/>
              <x v="59"/>
              <x v="60"/>
              <x v="62"/>
              <x v="64"/>
              <x v="65"/>
              <x v="66"/>
              <x v="67"/>
              <x v="68"/>
              <x v="70"/>
              <x v="72"/>
              <x v="76"/>
              <x v="77"/>
              <x v="78"/>
              <x v="80"/>
              <x v="81"/>
              <x v="83"/>
              <x v="85"/>
              <x v="86"/>
            </reference>
            <reference field="14" count="1" selected="0">
              <x v="3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hyperlink" Target="https://bowling.lexerbowling.com/bowlingdelapraille/championnatgenevois2025doublemixte/pl00C.htm" TargetMode="External"/><Relationship Id="rId18" Type="http://schemas.openxmlformats.org/officeDocument/2006/relationships/hyperlink" Target="https://bowling.lexerbowling.com/bowlingdelapraille/championnatgenevois2025doublemixte/pl001.htm" TargetMode="External"/><Relationship Id="rId26" Type="http://schemas.openxmlformats.org/officeDocument/2006/relationships/hyperlink" Target="https://bowling.lexerbowling.com/bowlingdelapraille/championnatgenevois2025doublemixte/pl019.htm" TargetMode="External"/><Relationship Id="rId3" Type="http://schemas.openxmlformats.org/officeDocument/2006/relationships/hyperlink" Target="https://bowling.lexerbowling.com/bowlingdelapraille/championnatgenevois2025doublemixte/pl013.htm" TargetMode="External"/><Relationship Id="rId21" Type="http://schemas.openxmlformats.org/officeDocument/2006/relationships/hyperlink" Target="https://bowling.lexerbowling.com/bowlingdelapraille/championnatgenevois2025doublemixte/pl015.htm" TargetMode="External"/><Relationship Id="rId7" Type="http://schemas.openxmlformats.org/officeDocument/2006/relationships/hyperlink" Target="https://bowling.lexerbowling.com/bowlingdelapraille/championnatgenevois2025doublemixte/pl00B.htm" TargetMode="External"/><Relationship Id="rId12" Type="http://schemas.openxmlformats.org/officeDocument/2006/relationships/hyperlink" Target="https://bowling.lexerbowling.com/bowlingdelapraille/championnatgenevois2025doublemixte/pl00F.htm" TargetMode="External"/><Relationship Id="rId17" Type="http://schemas.openxmlformats.org/officeDocument/2006/relationships/hyperlink" Target="https://bowling.lexerbowling.com/bowlingdelapraille/championnatgenevois2025doublemixte/pl01D.htm" TargetMode="External"/><Relationship Id="rId25" Type="http://schemas.openxmlformats.org/officeDocument/2006/relationships/hyperlink" Target="https://bowling.lexerbowling.com/bowlingdelapraille/championnatgenevois2025doublemixte/pl018.htm" TargetMode="External"/><Relationship Id="rId33" Type="http://schemas.openxmlformats.org/officeDocument/2006/relationships/printerSettings" Target="../printerSettings/printerSettings7.bin"/><Relationship Id="rId2" Type="http://schemas.openxmlformats.org/officeDocument/2006/relationships/hyperlink" Target="https://bowling.lexerbowling.com/bowlingdelapraille/championnatgenevois2025doublemixte/pl010.htm" TargetMode="External"/><Relationship Id="rId16" Type="http://schemas.openxmlformats.org/officeDocument/2006/relationships/hyperlink" Target="https://bowling.lexerbowling.com/bowlingdelapraille/championnatgenevois2025doublemixte/pl008.htm" TargetMode="External"/><Relationship Id="rId20" Type="http://schemas.openxmlformats.org/officeDocument/2006/relationships/hyperlink" Target="https://bowling.lexerbowling.com/bowlingdelapraille/championnatgenevois2025doublemixte/pl024.htm" TargetMode="External"/><Relationship Id="rId29" Type="http://schemas.openxmlformats.org/officeDocument/2006/relationships/hyperlink" Target="https://bowling.lexerbowling.com/bowlingdelapraille/championnatgenevois2025doublemixte/pl009.htm" TargetMode="External"/><Relationship Id="rId1" Type="http://schemas.openxmlformats.org/officeDocument/2006/relationships/hyperlink" Target="https://bowling.lexerbowling.com/bowlingdelapraille/championnatgenevois2025doublemixte/pl020.htm" TargetMode="External"/><Relationship Id="rId6" Type="http://schemas.openxmlformats.org/officeDocument/2006/relationships/hyperlink" Target="https://bowling.lexerbowling.com/bowlingdelapraille/championnatgenevois2025doublemixte/pl002.htm" TargetMode="External"/><Relationship Id="rId11" Type="http://schemas.openxmlformats.org/officeDocument/2006/relationships/hyperlink" Target="https://bowling.lexerbowling.com/bowlingdelapraille/championnatgenevois2025doublemixte/pl023.htm" TargetMode="External"/><Relationship Id="rId24" Type="http://schemas.openxmlformats.org/officeDocument/2006/relationships/hyperlink" Target="https://bowling.lexerbowling.com/bowlingdelapraille/championnatgenevois2025doublemixte/pl01A.htm" TargetMode="External"/><Relationship Id="rId32" Type="http://schemas.openxmlformats.org/officeDocument/2006/relationships/hyperlink" Target="https://bowling.lexerbowling.com/bowlingdelapraille/championnatgenevois2025doublemixte/pl016.htm" TargetMode="External"/><Relationship Id="rId5" Type="http://schemas.openxmlformats.org/officeDocument/2006/relationships/hyperlink" Target="https://bowling.lexerbowling.com/bowlingdelapraille/championnatgenevois2025doublemixte/pl007.htm" TargetMode="External"/><Relationship Id="rId15" Type="http://schemas.openxmlformats.org/officeDocument/2006/relationships/hyperlink" Target="https://bowling.lexerbowling.com/bowlingdelapraille/championnatgenevois2025doublemixte/pl01F.htm" TargetMode="External"/><Relationship Id="rId23" Type="http://schemas.openxmlformats.org/officeDocument/2006/relationships/hyperlink" Target="https://bowling.lexerbowling.com/bowlingdelapraille/championnatgenevois2025doublemixte/pl021.htm" TargetMode="External"/><Relationship Id="rId28" Type="http://schemas.openxmlformats.org/officeDocument/2006/relationships/hyperlink" Target="https://bowling.lexerbowling.com/bowlingdelapraille/championnatgenevois2025doublemixte/pl011.htm" TargetMode="External"/><Relationship Id="rId10" Type="http://schemas.openxmlformats.org/officeDocument/2006/relationships/hyperlink" Target="https://bowling.lexerbowling.com/bowlingdelapraille/championnatgenevois2025doublemixte/pl01B.htm" TargetMode="External"/><Relationship Id="rId19" Type="http://schemas.openxmlformats.org/officeDocument/2006/relationships/hyperlink" Target="https://bowling.lexerbowling.com/bowlingdelapraille/championnatgenevois2025doublemixte/pl00A.htm" TargetMode="External"/><Relationship Id="rId31" Type="http://schemas.openxmlformats.org/officeDocument/2006/relationships/hyperlink" Target="https://bowling.lexerbowling.com/bowlingdelapraille/championnatgenevois2025doublemixte/pl006.htm" TargetMode="External"/><Relationship Id="rId4" Type="http://schemas.openxmlformats.org/officeDocument/2006/relationships/hyperlink" Target="https://bowling.lexerbowling.com/bowlingdelapraille/championnatgenevois2025doublemixte/pl01C.htm" TargetMode="External"/><Relationship Id="rId9" Type="http://schemas.openxmlformats.org/officeDocument/2006/relationships/hyperlink" Target="https://bowling.lexerbowling.com/bowlingdelapraille/championnatgenevois2025doublemixte/pl00D.htm" TargetMode="External"/><Relationship Id="rId14" Type="http://schemas.openxmlformats.org/officeDocument/2006/relationships/hyperlink" Target="https://bowling.lexerbowling.com/bowlingdelapraille/championnatgenevois2025doublemixte/pl014.htm" TargetMode="External"/><Relationship Id="rId22" Type="http://schemas.openxmlformats.org/officeDocument/2006/relationships/hyperlink" Target="https://bowling.lexerbowling.com/bowlingdelapraille/championnatgenevois2025doublemixte/pl005.htm" TargetMode="External"/><Relationship Id="rId27" Type="http://schemas.openxmlformats.org/officeDocument/2006/relationships/hyperlink" Target="https://bowling.lexerbowling.com/bowlingdelapraille/championnatgenevois2025doublemixte/pl017.htm" TargetMode="External"/><Relationship Id="rId30" Type="http://schemas.openxmlformats.org/officeDocument/2006/relationships/hyperlink" Target="https://bowling.lexerbowling.com/bowlingdelapraille/championnatgenevois2025doublemixte/pl022.htm" TargetMode="External"/><Relationship Id="rId8" Type="http://schemas.openxmlformats.org/officeDocument/2006/relationships/hyperlink" Target="https://bowling.lexerbowling.com/bowlingdelapraille/championnatgenevois2025doublemixte/pl01E.h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bowling.lexerbowling.com/bowlingdelapraille/championnatsgenevois2024/pl015.htm" TargetMode="External"/><Relationship Id="rId21" Type="http://schemas.openxmlformats.org/officeDocument/2006/relationships/hyperlink" Target="https://bowling.lexerbowling.com/bowlingdelapraille/championnatsgenevois2024/pl046.htm" TargetMode="External"/><Relationship Id="rId63" Type="http://schemas.openxmlformats.org/officeDocument/2006/relationships/hyperlink" Target="https://bowling.lexerbowling.com/bowlingdelapraille/championnatsgenevois2024/pl01D.htm" TargetMode="External"/><Relationship Id="rId159" Type="http://schemas.openxmlformats.org/officeDocument/2006/relationships/hyperlink" Target="https://bowling.lexerbowling.com/bowlingdelapraille/championnatsgenevois2024/pl01B.htm" TargetMode="External"/><Relationship Id="rId170" Type="http://schemas.openxmlformats.org/officeDocument/2006/relationships/hyperlink" Target="https://bowling.lexerbowling.com/bowlingdelapraille/championnatsgenevois2024/pl010.htm" TargetMode="External"/><Relationship Id="rId226" Type="http://schemas.openxmlformats.org/officeDocument/2006/relationships/hyperlink" Target="https://bowling.lexerbowling.com/bowlingdelapraille/championnatsgenevois2024/pl045.htm" TargetMode="External"/><Relationship Id="rId268" Type="http://schemas.openxmlformats.org/officeDocument/2006/relationships/hyperlink" Target="https://bowling.lexerbowling.com/bowlingdelapraille/championnatsgenevois2024/pl043.htm" TargetMode="External"/><Relationship Id="rId32" Type="http://schemas.openxmlformats.org/officeDocument/2006/relationships/hyperlink" Target="https://bowling.lexerbowling.com/bowlingdelapraille/championnatsgenevois2024/pl043.htm" TargetMode="External"/><Relationship Id="rId74" Type="http://schemas.openxmlformats.org/officeDocument/2006/relationships/hyperlink" Target="https://bowling.lexerbowling.com/bowlingdelapraille/championnatsgenevois2024/pl042.htm" TargetMode="External"/><Relationship Id="rId128" Type="http://schemas.openxmlformats.org/officeDocument/2006/relationships/hyperlink" Target="https://bowling.lexerbowling.com/bowlingdelapraille/championnatsgenevois2024/pl008.htm" TargetMode="External"/><Relationship Id="rId5" Type="http://schemas.openxmlformats.org/officeDocument/2006/relationships/hyperlink" Target="https://bowling.lexerbowling.com/bowlingdelapraille/championnatsgenevois2024/pl020.htm" TargetMode="External"/><Relationship Id="rId95" Type="http://schemas.openxmlformats.org/officeDocument/2006/relationships/hyperlink" Target="https://bowling.lexerbowling.com/bowlingdelapraille/championnatsgenevois2024/pl006.htm" TargetMode="External"/><Relationship Id="rId160" Type="http://schemas.openxmlformats.org/officeDocument/2006/relationships/hyperlink" Target="https://bowling.lexerbowling.com/bowlingdelapraille/championnatsgenevois2024/pl027.htm" TargetMode="External"/><Relationship Id="rId181" Type="http://schemas.openxmlformats.org/officeDocument/2006/relationships/hyperlink" Target="https://bowling.lexerbowling.com/bowlingdelapraille/championnatsgenevois2024/pl005.htm" TargetMode="External"/><Relationship Id="rId216" Type="http://schemas.openxmlformats.org/officeDocument/2006/relationships/hyperlink" Target="https://bowling.lexerbowling.com/bowlingdelapraille/championnatsgenevois2024/pl052.htm" TargetMode="External"/><Relationship Id="rId237" Type="http://schemas.openxmlformats.org/officeDocument/2006/relationships/hyperlink" Target="https://bowling.lexerbowling.com/bowlingdelapraille/championnatsgenevois2024/pl068.htm" TargetMode="External"/><Relationship Id="rId258" Type="http://schemas.openxmlformats.org/officeDocument/2006/relationships/hyperlink" Target="https://bowling.lexerbowling.com/bowlingdelapraille/championnatsgenevois2024/pl014.htm" TargetMode="External"/><Relationship Id="rId22" Type="http://schemas.openxmlformats.org/officeDocument/2006/relationships/hyperlink" Target="https://bowling.lexerbowling.com/bowlingdelapraille/championnatsgenevois2024/pl015.htm" TargetMode="External"/><Relationship Id="rId43" Type="http://schemas.openxmlformats.org/officeDocument/2006/relationships/hyperlink" Target="https://bowling.lexerbowling.com/bowlingdelapraille/championnatsgenevois2024/pl039.htm" TargetMode="External"/><Relationship Id="rId64" Type="http://schemas.openxmlformats.org/officeDocument/2006/relationships/hyperlink" Target="https://bowling.lexerbowling.com/bowlingdelapraille/championnatsgenevois2024/pl017.htm" TargetMode="External"/><Relationship Id="rId118" Type="http://schemas.openxmlformats.org/officeDocument/2006/relationships/hyperlink" Target="https://bowling.lexerbowling.com/bowlingdelapraille/championnatsgenevois2024/pl017.htm" TargetMode="External"/><Relationship Id="rId139" Type="http://schemas.openxmlformats.org/officeDocument/2006/relationships/hyperlink" Target="https://bowling.lexerbowling.com/bowlingdelapraille/championnatsgenevois2024/pl03C.htm" TargetMode="External"/><Relationship Id="rId85" Type="http://schemas.openxmlformats.org/officeDocument/2006/relationships/hyperlink" Target="https://bowling.lexerbowling.com/bowlingdelapraille/championnatsgenevois2024/pl04E.htm" TargetMode="External"/><Relationship Id="rId150" Type="http://schemas.openxmlformats.org/officeDocument/2006/relationships/hyperlink" Target="https://bowling.lexerbowling.com/bowlingdelapraille/championnatsgenevois2024/pl067.htm" TargetMode="External"/><Relationship Id="rId171" Type="http://schemas.openxmlformats.org/officeDocument/2006/relationships/hyperlink" Target="https://bowling.lexerbowling.com/bowlingdelapraille/championnatsgenevois2024/pl036.htm" TargetMode="External"/><Relationship Id="rId192" Type="http://schemas.openxmlformats.org/officeDocument/2006/relationships/hyperlink" Target="https://bowling.lexerbowling.com/bowlingdelapraille/championnatsgenevois2024/pl00A.htm" TargetMode="External"/><Relationship Id="rId206" Type="http://schemas.openxmlformats.org/officeDocument/2006/relationships/hyperlink" Target="https://bowling.lexerbowling.com/bowlingdelapraille/championnatsgenevois2024/pl013.htm" TargetMode="External"/><Relationship Id="rId227" Type="http://schemas.openxmlformats.org/officeDocument/2006/relationships/hyperlink" Target="https://bowling.lexerbowling.com/bowlingdelapraille/championnatsgenevois2024/pl03E.htm" TargetMode="External"/><Relationship Id="rId248" Type="http://schemas.openxmlformats.org/officeDocument/2006/relationships/hyperlink" Target="https://bowling.lexerbowling.com/bowlingdelapraille/championnatsgenevois2024/pl025.htm" TargetMode="External"/><Relationship Id="rId269" Type="http://schemas.openxmlformats.org/officeDocument/2006/relationships/hyperlink" Target="https://bowling.lexerbowling.com/bowlingdelapraille/championnatsgenevois2024/pl06B.htm" TargetMode="External"/><Relationship Id="rId12" Type="http://schemas.openxmlformats.org/officeDocument/2006/relationships/hyperlink" Target="https://bowling.lexerbowling.com/bowlingdelapraille/championnatsgenevois2024/pl027.htm" TargetMode="External"/><Relationship Id="rId33" Type="http://schemas.openxmlformats.org/officeDocument/2006/relationships/hyperlink" Target="https://bowling.lexerbowling.com/bowlingdelapraille/championnatsgenevois2024/pl05F.htm" TargetMode="External"/><Relationship Id="rId108" Type="http://schemas.openxmlformats.org/officeDocument/2006/relationships/hyperlink" Target="https://bowling.lexerbowling.com/bowlingdelapraille/championnatsgenevois2024/pl06C.htm" TargetMode="External"/><Relationship Id="rId129" Type="http://schemas.openxmlformats.org/officeDocument/2006/relationships/hyperlink" Target="https://bowling.lexerbowling.com/bowlingdelapraille/championnatsgenevois2024/pl03A.htm" TargetMode="External"/><Relationship Id="rId54" Type="http://schemas.openxmlformats.org/officeDocument/2006/relationships/hyperlink" Target="https://bowling.lexerbowling.com/bowlingdelapraille/championnatsgenevois2024/pl02F.htm" TargetMode="External"/><Relationship Id="rId75" Type="http://schemas.openxmlformats.org/officeDocument/2006/relationships/hyperlink" Target="https://bowling.lexerbowling.com/bowlingdelapraille/championnatsgenevois2024/pl04F.htm" TargetMode="External"/><Relationship Id="rId96" Type="http://schemas.openxmlformats.org/officeDocument/2006/relationships/hyperlink" Target="https://bowling.lexerbowling.com/bowlingdelapraille/championnatsgenevois2024/pl00E.htm" TargetMode="External"/><Relationship Id="rId140" Type="http://schemas.openxmlformats.org/officeDocument/2006/relationships/hyperlink" Target="https://bowling.lexerbowling.com/bowlingdelapraille/championnatsgenevois2024/pl036.htm" TargetMode="External"/><Relationship Id="rId161" Type="http://schemas.openxmlformats.org/officeDocument/2006/relationships/hyperlink" Target="https://bowling.lexerbowling.com/bowlingdelapraille/championnatsgenevois2024/pl033.htm" TargetMode="External"/><Relationship Id="rId182" Type="http://schemas.openxmlformats.org/officeDocument/2006/relationships/hyperlink" Target="https://bowling.lexerbowling.com/bowlingdelapraille/championnatsgenevois2024/pl039.htm" TargetMode="External"/><Relationship Id="rId217" Type="http://schemas.openxmlformats.org/officeDocument/2006/relationships/hyperlink" Target="https://bowling.lexerbowling.com/bowlingdelapraille/championnatsgenevois2024/pl06D.htm" TargetMode="External"/><Relationship Id="rId6" Type="http://schemas.openxmlformats.org/officeDocument/2006/relationships/hyperlink" Target="https://bowling.lexerbowling.com/bowlingdelapraille/championnatsgenevois2024/pl041.htm" TargetMode="External"/><Relationship Id="rId238" Type="http://schemas.openxmlformats.org/officeDocument/2006/relationships/hyperlink" Target="https://bowling.lexerbowling.com/bowlingdelapraille/championnatsgenevois2024/pl015.htm" TargetMode="External"/><Relationship Id="rId259" Type="http://schemas.openxmlformats.org/officeDocument/2006/relationships/hyperlink" Target="https://bowling.lexerbowling.com/bowlingdelapraille/championnatsgenevois2024/pl01C.htm" TargetMode="External"/><Relationship Id="rId23" Type="http://schemas.openxmlformats.org/officeDocument/2006/relationships/hyperlink" Target="https://bowling.lexerbowling.com/bowlingdelapraille/championnatsgenevois2024/pl06C.htm" TargetMode="External"/><Relationship Id="rId119" Type="http://schemas.openxmlformats.org/officeDocument/2006/relationships/hyperlink" Target="https://bowling.lexerbowling.com/bowlingdelapraille/championnatsgenevois2024/pl073.htm" TargetMode="External"/><Relationship Id="rId270" Type="http://schemas.openxmlformats.org/officeDocument/2006/relationships/hyperlink" Target="https://bowling.lexerbowling.com/bowlingdelapraille/championnatsgenevois2024/pl05F.htm" TargetMode="External"/><Relationship Id="rId44" Type="http://schemas.openxmlformats.org/officeDocument/2006/relationships/hyperlink" Target="https://bowling.lexerbowling.com/bowlingdelapraille/championnatsgenevois2024/pl005.htm" TargetMode="External"/><Relationship Id="rId65" Type="http://schemas.openxmlformats.org/officeDocument/2006/relationships/hyperlink" Target="https://bowling.lexerbowling.com/bowlingdelapraille/championnatsgenevois2024/pl00C.htm" TargetMode="External"/><Relationship Id="rId86" Type="http://schemas.openxmlformats.org/officeDocument/2006/relationships/hyperlink" Target="https://bowling.lexerbowling.com/bowlingdelapraille/championnatsgenevois2024/pl05D.htm" TargetMode="External"/><Relationship Id="rId130" Type="http://schemas.openxmlformats.org/officeDocument/2006/relationships/hyperlink" Target="https://bowling.lexerbowling.com/bowlingdelapraille/championnatsgenevois2024/pl00F.htm" TargetMode="External"/><Relationship Id="rId151" Type="http://schemas.openxmlformats.org/officeDocument/2006/relationships/hyperlink" Target="https://bowling.lexerbowling.com/bowlingdelapraille/championnatsgenevois2024/pl064.htm" TargetMode="External"/><Relationship Id="rId172" Type="http://schemas.openxmlformats.org/officeDocument/2006/relationships/hyperlink" Target="https://bowling.lexerbowling.com/bowlingdelapraille/championnatsgenevois2024/pl045.htm" TargetMode="External"/><Relationship Id="rId193" Type="http://schemas.openxmlformats.org/officeDocument/2006/relationships/hyperlink" Target="https://bowling.lexerbowling.com/bowlingdelapraille/championnatsgenevois2024/pl00B.htm" TargetMode="External"/><Relationship Id="rId207" Type="http://schemas.openxmlformats.org/officeDocument/2006/relationships/hyperlink" Target="https://bowling.lexerbowling.com/bowlingdelapraille/championnatsgenevois2024/pl01D.htm" TargetMode="External"/><Relationship Id="rId228" Type="http://schemas.openxmlformats.org/officeDocument/2006/relationships/hyperlink" Target="https://bowling.lexerbowling.com/bowlingdelapraille/championnatsgenevois2024/pl03B.htm" TargetMode="External"/><Relationship Id="rId249" Type="http://schemas.openxmlformats.org/officeDocument/2006/relationships/hyperlink" Target="https://bowling.lexerbowling.com/bowlingdelapraille/championnatsgenevois2024/pl017.htm" TargetMode="External"/><Relationship Id="rId13" Type="http://schemas.openxmlformats.org/officeDocument/2006/relationships/hyperlink" Target="https://bowling.lexerbowling.com/bowlingdelapraille/championnatsgenevois2024/pl05A.htm" TargetMode="External"/><Relationship Id="rId109" Type="http://schemas.openxmlformats.org/officeDocument/2006/relationships/hyperlink" Target="https://bowling.lexerbowling.com/bowlingdelapraille/championnatsgenevois2024/pl01D.htm" TargetMode="External"/><Relationship Id="rId260" Type="http://schemas.openxmlformats.org/officeDocument/2006/relationships/hyperlink" Target="https://bowling.lexerbowling.com/bowlingdelapraille/championnatsgenevois2024/pl04E.htm" TargetMode="External"/><Relationship Id="rId34" Type="http://schemas.openxmlformats.org/officeDocument/2006/relationships/hyperlink" Target="https://bowling.lexerbowling.com/bowlingdelapraille/championnatsgenevois2024/pl06B.htm" TargetMode="External"/><Relationship Id="rId55" Type="http://schemas.openxmlformats.org/officeDocument/2006/relationships/hyperlink" Target="https://bowling.lexerbowling.com/bowlingdelapraille/championnatsgenevois2024/pl00A.htm" TargetMode="External"/><Relationship Id="rId76" Type="http://schemas.openxmlformats.org/officeDocument/2006/relationships/hyperlink" Target="https://bowling.lexerbowling.com/bowlingdelapraille/championnatsgenevois2024/pl06F.htm" TargetMode="External"/><Relationship Id="rId97" Type="http://schemas.openxmlformats.org/officeDocument/2006/relationships/hyperlink" Target="https://bowling.lexerbowling.com/bowlingdelapraille/championnatsgenevois2024/pl003.htm" TargetMode="External"/><Relationship Id="rId120" Type="http://schemas.openxmlformats.org/officeDocument/2006/relationships/hyperlink" Target="https://bowling.lexerbowling.com/bowlingdelapraille/championnatsgenevois2024/pl066.htm" TargetMode="External"/><Relationship Id="rId141" Type="http://schemas.openxmlformats.org/officeDocument/2006/relationships/hyperlink" Target="https://bowling.lexerbowling.com/bowlingdelapraille/championnatsgenevois2024/pl041.htm" TargetMode="External"/><Relationship Id="rId7" Type="http://schemas.openxmlformats.org/officeDocument/2006/relationships/hyperlink" Target="https://bowling.lexerbowling.com/bowlingdelapraille/championnatsgenevois2024/pl036.htm" TargetMode="External"/><Relationship Id="rId162" Type="http://schemas.openxmlformats.org/officeDocument/2006/relationships/hyperlink" Target="https://bowling.lexerbowling.com/bowlingdelapraille/championnatsgenevois2024/pl070.htm" TargetMode="External"/><Relationship Id="rId183" Type="http://schemas.openxmlformats.org/officeDocument/2006/relationships/hyperlink" Target="https://bowling.lexerbowling.com/bowlingdelapraille/championnatsgenevois2024/pl01E.htm" TargetMode="External"/><Relationship Id="rId218" Type="http://schemas.openxmlformats.org/officeDocument/2006/relationships/hyperlink" Target="https://bowling.lexerbowling.com/bowlingdelapraille/championnatsgenevois2024/pl04F.htm" TargetMode="External"/><Relationship Id="rId239" Type="http://schemas.openxmlformats.org/officeDocument/2006/relationships/hyperlink" Target="https://bowling.lexerbowling.com/bowlingdelapraille/championnatsgenevois2024/pl05A.htm" TargetMode="External"/><Relationship Id="rId250" Type="http://schemas.openxmlformats.org/officeDocument/2006/relationships/hyperlink" Target="https://bowling.lexerbowling.com/bowlingdelapraille/championnatsgenevois2024/pl016.htm" TargetMode="External"/><Relationship Id="rId271" Type="http://schemas.openxmlformats.org/officeDocument/2006/relationships/hyperlink" Target="https://bowling.lexerbowling.com/bowlingdelapraille/championnatsgenevois2024/pl029.htm" TargetMode="External"/><Relationship Id="rId24" Type="http://schemas.openxmlformats.org/officeDocument/2006/relationships/hyperlink" Target="https://bowling.lexerbowling.com/bowlingdelapraille/championnatsgenevois2024/pl067.htm" TargetMode="External"/><Relationship Id="rId45" Type="http://schemas.openxmlformats.org/officeDocument/2006/relationships/hyperlink" Target="https://bowling.lexerbowling.com/bowlingdelapraille/championnatsgenevois2024/pl009.htm" TargetMode="External"/><Relationship Id="rId66" Type="http://schemas.openxmlformats.org/officeDocument/2006/relationships/hyperlink" Target="https://bowling.lexerbowling.com/bowlingdelapraille/championnatsgenevois2024/pl01B.htm" TargetMode="External"/><Relationship Id="rId87" Type="http://schemas.openxmlformats.org/officeDocument/2006/relationships/hyperlink" Target="https://bowling.lexerbowling.com/bowlingdelapraille/championnatsgenevois2024/pl032.htm" TargetMode="External"/><Relationship Id="rId110" Type="http://schemas.openxmlformats.org/officeDocument/2006/relationships/hyperlink" Target="https://bowling.lexerbowling.com/bowlingdelapraille/championnatsgenevois2024/pl069.htm" TargetMode="External"/><Relationship Id="rId131" Type="http://schemas.openxmlformats.org/officeDocument/2006/relationships/hyperlink" Target="https://bowling.lexerbowling.com/bowlingdelapraille/championnatsgenevois2024/pl039.htm" TargetMode="External"/><Relationship Id="rId152" Type="http://schemas.openxmlformats.org/officeDocument/2006/relationships/hyperlink" Target="https://bowling.lexerbowling.com/bowlingdelapraille/championnatsgenevois2024/pl071.htm" TargetMode="External"/><Relationship Id="rId173" Type="http://schemas.openxmlformats.org/officeDocument/2006/relationships/hyperlink" Target="https://bowling.lexerbowling.com/bowlingdelapraille/championnatsgenevois2024/pl00B.htm" TargetMode="External"/><Relationship Id="rId194" Type="http://schemas.openxmlformats.org/officeDocument/2006/relationships/hyperlink" Target="https://bowling.lexerbowling.com/bowlingdelapraille/championnatsgenevois2024/pl037.htm" TargetMode="External"/><Relationship Id="rId208" Type="http://schemas.openxmlformats.org/officeDocument/2006/relationships/hyperlink" Target="https://bowling.lexerbowling.com/bowlingdelapraille/championnatsgenevois2024/pl059.htm" TargetMode="External"/><Relationship Id="rId229" Type="http://schemas.openxmlformats.org/officeDocument/2006/relationships/hyperlink" Target="https://bowling.lexerbowling.com/bowlingdelapraille/championnatsgenevois2024/pl02F.htm" TargetMode="External"/><Relationship Id="rId240" Type="http://schemas.openxmlformats.org/officeDocument/2006/relationships/hyperlink" Target="https://bowling.lexerbowling.com/bowlingdelapraille/championnatsgenevois2024/pl027.htm" TargetMode="External"/><Relationship Id="rId261" Type="http://schemas.openxmlformats.org/officeDocument/2006/relationships/hyperlink" Target="https://bowling.lexerbowling.com/bowlingdelapraille/championnatsgenevois2024/pl02D.htm" TargetMode="External"/><Relationship Id="rId14" Type="http://schemas.openxmlformats.org/officeDocument/2006/relationships/hyperlink" Target="https://bowling.lexerbowling.com/bowlingdelapraille/championnatsgenevois2024/pl021.htm" TargetMode="External"/><Relationship Id="rId35" Type="http://schemas.openxmlformats.org/officeDocument/2006/relationships/hyperlink" Target="https://bowling.lexerbowling.com/bowlingdelapraille/championnatsgenevois2024/pl05D.htm" TargetMode="External"/><Relationship Id="rId56" Type="http://schemas.openxmlformats.org/officeDocument/2006/relationships/hyperlink" Target="https://bowling.lexerbowling.com/bowlingdelapraille/championnatsgenevois2024/pl068.htm" TargetMode="External"/><Relationship Id="rId77" Type="http://schemas.openxmlformats.org/officeDocument/2006/relationships/hyperlink" Target="https://bowling.lexerbowling.com/bowlingdelapraille/championnatsgenevois2024/pl010.htm" TargetMode="External"/><Relationship Id="rId100" Type="http://schemas.openxmlformats.org/officeDocument/2006/relationships/hyperlink" Target="https://bowling.lexerbowling.com/bowlingdelapraille/championnatsgenevois2024/pl00A.htm" TargetMode="External"/><Relationship Id="rId8" Type="http://schemas.openxmlformats.org/officeDocument/2006/relationships/hyperlink" Target="https://bowling.lexerbowling.com/bowlingdelapraille/championnatsgenevois2024/pl037.htm" TargetMode="External"/><Relationship Id="rId98" Type="http://schemas.openxmlformats.org/officeDocument/2006/relationships/hyperlink" Target="https://bowling.lexerbowling.com/bowlingdelapraille/championnatsgenevois2024/pl020.htm" TargetMode="External"/><Relationship Id="rId121" Type="http://schemas.openxmlformats.org/officeDocument/2006/relationships/hyperlink" Target="https://bowling.lexerbowling.com/bowlingdelapraille/championnatsgenevois2024/pl010.htm" TargetMode="External"/><Relationship Id="rId142" Type="http://schemas.openxmlformats.org/officeDocument/2006/relationships/hyperlink" Target="https://bowling.lexerbowling.com/bowlingdelapraille/championnatsgenevois2024/pl03B.htm" TargetMode="External"/><Relationship Id="rId163" Type="http://schemas.openxmlformats.org/officeDocument/2006/relationships/hyperlink" Target="https://bowling.lexerbowling.com/bowlingdelapraille/championnatsgenevois2024/pl002.htm" TargetMode="External"/><Relationship Id="rId184" Type="http://schemas.openxmlformats.org/officeDocument/2006/relationships/hyperlink" Target="https://bowling.lexerbowling.com/bowlingdelapraille/championnatsgenevois2024/pl053.htm" TargetMode="External"/><Relationship Id="rId219" Type="http://schemas.openxmlformats.org/officeDocument/2006/relationships/hyperlink" Target="https://bowling.lexerbowling.com/bowlingdelapraille/championnatsgenevois2024/pl00D.htm" TargetMode="External"/><Relationship Id="rId230" Type="http://schemas.openxmlformats.org/officeDocument/2006/relationships/hyperlink" Target="https://bowling.lexerbowling.com/bowlingdelapraille/championnatsgenevois2024/pl040.htm" TargetMode="External"/><Relationship Id="rId251" Type="http://schemas.openxmlformats.org/officeDocument/2006/relationships/hyperlink" Target="https://bowling.lexerbowling.com/bowlingdelapraille/championnatsgenevois2024/pl046.htm" TargetMode="External"/><Relationship Id="rId25" Type="http://schemas.openxmlformats.org/officeDocument/2006/relationships/hyperlink" Target="https://bowling.lexerbowling.com/bowlingdelapraille/championnatsgenevois2024/pl06E.htm" TargetMode="External"/><Relationship Id="rId46" Type="http://schemas.openxmlformats.org/officeDocument/2006/relationships/hyperlink" Target="https://bowling.lexerbowling.com/bowlingdelapraille/championnatsgenevois2024/pl03B.htm" TargetMode="External"/><Relationship Id="rId67" Type="http://schemas.openxmlformats.org/officeDocument/2006/relationships/hyperlink" Target="https://bowling.lexerbowling.com/bowlingdelapraille/championnatsgenevois2024/pl051.htm" TargetMode="External"/><Relationship Id="rId272" Type="http://schemas.openxmlformats.org/officeDocument/2006/relationships/hyperlink" Target="https://bowling.lexerbowling.com/bowlingdelapraille/championnatsgenevois2024/pl022.htm" TargetMode="External"/><Relationship Id="rId88" Type="http://schemas.openxmlformats.org/officeDocument/2006/relationships/hyperlink" Target="https://bowling.lexerbowling.com/bowlingdelapraille/championnatsgenevois2024/pl022.htm" TargetMode="External"/><Relationship Id="rId111" Type="http://schemas.openxmlformats.org/officeDocument/2006/relationships/hyperlink" Target="https://bowling.lexerbowling.com/bowlingdelapraille/championnatsgenevois2024/pl016.htm" TargetMode="External"/><Relationship Id="rId132" Type="http://schemas.openxmlformats.org/officeDocument/2006/relationships/hyperlink" Target="https://bowling.lexerbowling.com/bowlingdelapraille/championnatsgenevois2024/pl005.htm" TargetMode="External"/><Relationship Id="rId153" Type="http://schemas.openxmlformats.org/officeDocument/2006/relationships/hyperlink" Target="https://bowling.lexerbowling.com/bowlingdelapraille/championnatsgenevois2024/pl05A.htm" TargetMode="External"/><Relationship Id="rId174" Type="http://schemas.openxmlformats.org/officeDocument/2006/relationships/hyperlink" Target="https://bowling.lexerbowling.com/bowlingdelapraille/championnatsgenevois2024/pl040.htm" TargetMode="External"/><Relationship Id="rId195" Type="http://schemas.openxmlformats.org/officeDocument/2006/relationships/hyperlink" Target="https://bowling.lexerbowling.com/bowlingdelapraille/championnatsgenevois2024/pl036.htm" TargetMode="External"/><Relationship Id="rId209" Type="http://schemas.openxmlformats.org/officeDocument/2006/relationships/hyperlink" Target="https://bowling.lexerbowling.com/bowlingdelapraille/championnatsgenevois2024/pl018.htm" TargetMode="External"/><Relationship Id="rId220" Type="http://schemas.openxmlformats.org/officeDocument/2006/relationships/hyperlink" Target="https://bowling.lexerbowling.com/bowlingdelapraille/championnatsgenevois2024/pl039.htm" TargetMode="External"/><Relationship Id="rId241" Type="http://schemas.openxmlformats.org/officeDocument/2006/relationships/hyperlink" Target="https://bowling.lexerbowling.com/bowlingdelapraille/championnatsgenevois2024/pl011.htm" TargetMode="External"/><Relationship Id="rId15" Type="http://schemas.openxmlformats.org/officeDocument/2006/relationships/hyperlink" Target="https://bowling.lexerbowling.com/bowlingdelapraille/championnatsgenevois2024/pl070.htm" TargetMode="External"/><Relationship Id="rId36" Type="http://schemas.openxmlformats.org/officeDocument/2006/relationships/hyperlink" Target="https://bowling.lexerbowling.com/bowlingdelapraille/championnatsgenevois2024/pl066.htm" TargetMode="External"/><Relationship Id="rId57" Type="http://schemas.openxmlformats.org/officeDocument/2006/relationships/hyperlink" Target="https://bowling.lexerbowling.com/bowlingdelapraille/championnatsgenevois2024/pl053.htm" TargetMode="External"/><Relationship Id="rId262" Type="http://schemas.openxmlformats.org/officeDocument/2006/relationships/hyperlink" Target="https://bowling.lexerbowling.com/bowlingdelapraille/championnatsgenevois2024/pl05D.htm" TargetMode="External"/><Relationship Id="rId78" Type="http://schemas.openxmlformats.org/officeDocument/2006/relationships/hyperlink" Target="https://bowling.lexerbowling.com/bowlingdelapraille/championnatsgenevois2024/pl02D.htm" TargetMode="External"/><Relationship Id="rId99" Type="http://schemas.openxmlformats.org/officeDocument/2006/relationships/hyperlink" Target="https://bowling.lexerbowling.com/bowlingdelapraille/championnatsgenevois2024/pl00B.htm" TargetMode="External"/><Relationship Id="rId101" Type="http://schemas.openxmlformats.org/officeDocument/2006/relationships/hyperlink" Target="https://bowling.lexerbowling.com/bowlingdelapraille/championnatsgenevois2024/pl047.htm" TargetMode="External"/><Relationship Id="rId122" Type="http://schemas.openxmlformats.org/officeDocument/2006/relationships/hyperlink" Target="https://bowling.lexerbowling.com/bowlingdelapraille/championnatsgenevois2024/pl048.htm" TargetMode="External"/><Relationship Id="rId143" Type="http://schemas.openxmlformats.org/officeDocument/2006/relationships/hyperlink" Target="https://bowling.lexerbowling.com/bowlingdelapraille/championnatsgenevois2024/pl031.htm" TargetMode="External"/><Relationship Id="rId164" Type="http://schemas.openxmlformats.org/officeDocument/2006/relationships/hyperlink" Target="https://bowling.lexerbowling.com/bowlingdelapraille/championnatsgenevois2024/pl01C.htm" TargetMode="External"/><Relationship Id="rId185" Type="http://schemas.openxmlformats.org/officeDocument/2006/relationships/hyperlink" Target="https://bowling.lexerbowling.com/bowlingdelapraille/championnatsgenevois2024/pl05A.htm" TargetMode="External"/><Relationship Id="rId9" Type="http://schemas.openxmlformats.org/officeDocument/2006/relationships/hyperlink" Target="https://bowling.lexerbowling.com/bowlingdelapraille/championnatsgenevois2024/pl004.htm" TargetMode="External"/><Relationship Id="rId210" Type="http://schemas.openxmlformats.org/officeDocument/2006/relationships/hyperlink" Target="https://bowling.lexerbowling.com/bowlingdelapraille/championnatsgenevois2024/pl044.htm" TargetMode="External"/><Relationship Id="rId26" Type="http://schemas.openxmlformats.org/officeDocument/2006/relationships/hyperlink" Target="https://bowling.lexerbowling.com/bowlingdelapraille/championnatsgenevois2024/pl014.htm" TargetMode="External"/><Relationship Id="rId231" Type="http://schemas.openxmlformats.org/officeDocument/2006/relationships/hyperlink" Target="https://bowling.lexerbowling.com/bowlingdelapraille/championnatsgenevois2024/pl03C.htm" TargetMode="External"/><Relationship Id="rId252" Type="http://schemas.openxmlformats.org/officeDocument/2006/relationships/hyperlink" Target="https://bowling.lexerbowling.com/bowlingdelapraille/championnatsgenevois2024/pl02A.htm" TargetMode="External"/><Relationship Id="rId273" Type="http://schemas.openxmlformats.org/officeDocument/2006/relationships/hyperlink" Target="https://bowling.lexerbowling.com/bowlingdelapraille/championnatsgenevois2024/pl032.htm" TargetMode="External"/><Relationship Id="rId47" Type="http://schemas.openxmlformats.org/officeDocument/2006/relationships/hyperlink" Target="https://bowling.lexerbowling.com/bowlingdelapraille/championnatsgenevois2024/pl00E.htm" TargetMode="External"/><Relationship Id="rId68" Type="http://schemas.openxmlformats.org/officeDocument/2006/relationships/hyperlink" Target="https://bowling.lexerbowling.com/bowlingdelapraille/championnatsgenevois2024/pl016.htm" TargetMode="External"/><Relationship Id="rId89" Type="http://schemas.openxmlformats.org/officeDocument/2006/relationships/hyperlink" Target="https://bowling.lexerbowling.com/bowlingdelapraille/championnatsgenevois2024/pl06B.htm" TargetMode="External"/><Relationship Id="rId112" Type="http://schemas.openxmlformats.org/officeDocument/2006/relationships/hyperlink" Target="https://bowling.lexerbowling.com/bowlingdelapraille/championnatsgenevois2024/pl018.htm" TargetMode="External"/><Relationship Id="rId133" Type="http://schemas.openxmlformats.org/officeDocument/2006/relationships/hyperlink" Target="https://bowling.lexerbowling.com/bowlingdelapraille/championnatsgenevois2024/pl001.htm" TargetMode="External"/><Relationship Id="rId154" Type="http://schemas.openxmlformats.org/officeDocument/2006/relationships/hyperlink" Target="https://bowling.lexerbowling.com/bowlingdelapraille/championnatsgenevois2024/pl025.htm" TargetMode="External"/><Relationship Id="rId175" Type="http://schemas.openxmlformats.org/officeDocument/2006/relationships/hyperlink" Target="https://bowling.lexerbowling.com/bowlingdelapraille/championnatsgenevois2024/pl020.htm" TargetMode="External"/><Relationship Id="rId196" Type="http://schemas.openxmlformats.org/officeDocument/2006/relationships/hyperlink" Target="https://bowling.lexerbowling.com/bowlingdelapraille/championnatsgenevois2024/pl020.htm" TargetMode="External"/><Relationship Id="rId200" Type="http://schemas.openxmlformats.org/officeDocument/2006/relationships/hyperlink" Target="https://bowling.lexerbowling.com/bowlingdelapraille/championnatsgenevois2024/pl053.htm" TargetMode="External"/><Relationship Id="rId16" Type="http://schemas.openxmlformats.org/officeDocument/2006/relationships/hyperlink" Target="https://bowling.lexerbowling.com/bowlingdelapraille/championnatsgenevois2024/pl065.htm" TargetMode="External"/><Relationship Id="rId221" Type="http://schemas.openxmlformats.org/officeDocument/2006/relationships/hyperlink" Target="https://bowling.lexerbowling.com/bowlingdelapraille/championnatsgenevois2024/pl009.htm" TargetMode="External"/><Relationship Id="rId242" Type="http://schemas.openxmlformats.org/officeDocument/2006/relationships/hyperlink" Target="https://bowling.lexerbowling.com/bowlingdelapraille/championnatsgenevois2024/pl01B.htm" TargetMode="External"/><Relationship Id="rId263" Type="http://schemas.openxmlformats.org/officeDocument/2006/relationships/hyperlink" Target="https://bowling.lexerbowling.com/bowlingdelapraille/championnatsgenevois2024/pl010.htm" TargetMode="External"/><Relationship Id="rId37" Type="http://schemas.openxmlformats.org/officeDocument/2006/relationships/hyperlink" Target="https://bowling.lexerbowling.com/bowlingdelapraille/championnatsgenevois2024/pl06D.htm" TargetMode="External"/><Relationship Id="rId58" Type="http://schemas.openxmlformats.org/officeDocument/2006/relationships/hyperlink" Target="https://bowling.lexerbowling.com/bowlingdelapraille/championnatsgenevois2024/pl011.htm" TargetMode="External"/><Relationship Id="rId79" Type="http://schemas.openxmlformats.org/officeDocument/2006/relationships/hyperlink" Target="https://bowling.lexerbowling.com/bowlingdelapraille/championnatsgenevois2024/pl049.htm" TargetMode="External"/><Relationship Id="rId102" Type="http://schemas.openxmlformats.org/officeDocument/2006/relationships/hyperlink" Target="https://bowling.lexerbowling.com/bowlingdelapraille/championnatsgenevois2024/pl053.htm" TargetMode="External"/><Relationship Id="rId123" Type="http://schemas.openxmlformats.org/officeDocument/2006/relationships/hyperlink" Target="https://bowling.lexerbowling.com/bowlingdelapraille/championnatsgenevois2024/pl02D.htm" TargetMode="External"/><Relationship Id="rId144" Type="http://schemas.openxmlformats.org/officeDocument/2006/relationships/hyperlink" Target="https://bowling.lexerbowling.com/bowlingdelapraille/championnatsgenevois2024/pl068.htm" TargetMode="External"/><Relationship Id="rId90" Type="http://schemas.openxmlformats.org/officeDocument/2006/relationships/hyperlink" Target="https://bowling.lexerbowling.com/bowlingdelapraille/championnatsgenevois2024/pl057.htm" TargetMode="External"/><Relationship Id="rId165" Type="http://schemas.openxmlformats.org/officeDocument/2006/relationships/hyperlink" Target="https://bowling.lexerbowling.com/bowlingdelapraille/championnatsgenevois2024/pl042.htm" TargetMode="External"/><Relationship Id="rId186" Type="http://schemas.openxmlformats.org/officeDocument/2006/relationships/hyperlink" Target="https://bowling.lexerbowling.com/bowlingdelapraille/championnatsgenevois2024/pl011.htm" TargetMode="External"/><Relationship Id="rId211" Type="http://schemas.openxmlformats.org/officeDocument/2006/relationships/hyperlink" Target="https://bowling.lexerbowling.com/bowlingdelapraille/championnatsgenevois2024/pl06C.htm" TargetMode="External"/><Relationship Id="rId232" Type="http://schemas.openxmlformats.org/officeDocument/2006/relationships/hyperlink" Target="https://bowling.lexerbowling.com/bowlingdelapraille/championnatsgenevois2024/pl031.htm" TargetMode="External"/><Relationship Id="rId253" Type="http://schemas.openxmlformats.org/officeDocument/2006/relationships/hyperlink" Target="https://bowling.lexerbowling.com/bowlingdelapraille/championnatsgenevois2024/pl002.htm" TargetMode="External"/><Relationship Id="rId274" Type="http://schemas.openxmlformats.org/officeDocument/2006/relationships/hyperlink" Target="https://bowling.lexerbowling.com/bowlingdelapraille/championnatsgenevois2024/pl008.htm" TargetMode="External"/><Relationship Id="rId27" Type="http://schemas.openxmlformats.org/officeDocument/2006/relationships/hyperlink" Target="https://bowling.lexerbowling.com/bowlingdelapraille/championnatsgenevois2024/pl04E.htm" TargetMode="External"/><Relationship Id="rId48" Type="http://schemas.openxmlformats.org/officeDocument/2006/relationships/hyperlink" Target="https://bowling.lexerbowling.com/bowlingdelapraille/championnatsgenevois2024/pl031.htm" TargetMode="External"/><Relationship Id="rId69" Type="http://schemas.openxmlformats.org/officeDocument/2006/relationships/hyperlink" Target="https://bowling.lexerbowling.com/bowlingdelapraille/championnatsgenevois2024/pl025.htm" TargetMode="External"/><Relationship Id="rId113" Type="http://schemas.openxmlformats.org/officeDocument/2006/relationships/hyperlink" Target="https://bowling.lexerbowling.com/bowlingdelapraille/championnatsgenevois2024/pl044.htm" TargetMode="External"/><Relationship Id="rId134" Type="http://schemas.openxmlformats.org/officeDocument/2006/relationships/hyperlink" Target="https://bowling.lexerbowling.com/bowlingdelapraille/championnatsgenevois2024/pl009.htm" TargetMode="External"/><Relationship Id="rId80" Type="http://schemas.openxmlformats.org/officeDocument/2006/relationships/hyperlink" Target="https://bowling.lexerbowling.com/bowlingdelapraille/championnatsgenevois2024/pl022.htm" TargetMode="External"/><Relationship Id="rId155" Type="http://schemas.openxmlformats.org/officeDocument/2006/relationships/hyperlink" Target="https://bowling.lexerbowling.com/bowlingdelapraille/championnatsgenevois2024/pl056.htm" TargetMode="External"/><Relationship Id="rId176" Type="http://schemas.openxmlformats.org/officeDocument/2006/relationships/hyperlink" Target="https://bowling.lexerbowling.com/bowlingdelapraille/championnatsgenevois2024/pl00E.htm" TargetMode="External"/><Relationship Id="rId197" Type="http://schemas.openxmlformats.org/officeDocument/2006/relationships/hyperlink" Target="https://bowling.lexerbowling.com/bowlingdelapraille/championnatsgenevois2024/pl034.htm" TargetMode="External"/><Relationship Id="rId201" Type="http://schemas.openxmlformats.org/officeDocument/2006/relationships/hyperlink" Target="https://bowling.lexerbowling.com/bowlingdelapraille/championnatsgenevois2024/pl021.htm" TargetMode="External"/><Relationship Id="rId222" Type="http://schemas.openxmlformats.org/officeDocument/2006/relationships/hyperlink" Target="https://bowling.lexerbowling.com/bowlingdelapraille/championnatsgenevois2024/pl001.htm" TargetMode="External"/><Relationship Id="rId243" Type="http://schemas.openxmlformats.org/officeDocument/2006/relationships/hyperlink" Target="https://bowling.lexerbowling.com/bowlingdelapraille/championnatsgenevois2024/pl071.htm" TargetMode="External"/><Relationship Id="rId264" Type="http://schemas.openxmlformats.org/officeDocument/2006/relationships/hyperlink" Target="https://bowling.lexerbowling.com/bowlingdelapraille/championnatsgenevois2024/pl048.htm" TargetMode="External"/><Relationship Id="rId17" Type="http://schemas.openxmlformats.org/officeDocument/2006/relationships/hyperlink" Target="https://bowling.lexerbowling.com/bowlingdelapraille/championnatsgenevois2024/pl071.htm" TargetMode="External"/><Relationship Id="rId38" Type="http://schemas.openxmlformats.org/officeDocument/2006/relationships/hyperlink" Target="https://bowling.lexerbowling.com/bowlingdelapraille/championnatsgenevois2024/pl052.htm" TargetMode="External"/><Relationship Id="rId59" Type="http://schemas.openxmlformats.org/officeDocument/2006/relationships/hyperlink" Target="https://bowling.lexerbowling.com/bowlingdelapraille/championnatsgenevois2024/pl002.htm" TargetMode="External"/><Relationship Id="rId103" Type="http://schemas.openxmlformats.org/officeDocument/2006/relationships/hyperlink" Target="https://bowling.lexerbowling.com/bowlingdelapraille/championnatsgenevois2024/pl046.htm" TargetMode="External"/><Relationship Id="rId124" Type="http://schemas.openxmlformats.org/officeDocument/2006/relationships/hyperlink" Target="https://bowling.lexerbowling.com/bowlingdelapraille/championnatsgenevois2024/pl06F.htm" TargetMode="External"/><Relationship Id="rId70" Type="http://schemas.openxmlformats.org/officeDocument/2006/relationships/hyperlink" Target="https://bowling.lexerbowling.com/bowlingdelapraille/championnatsgenevois2024/pl018.htm" TargetMode="External"/><Relationship Id="rId91" Type="http://schemas.openxmlformats.org/officeDocument/2006/relationships/hyperlink" Target="https://bowling.lexerbowling.com/bowlingdelapraille/championnatsgenevois2024/pl05C.htm" TargetMode="External"/><Relationship Id="rId145" Type="http://schemas.openxmlformats.org/officeDocument/2006/relationships/hyperlink" Target="https://bowling.lexerbowling.com/bowlingdelapraille/championnatsgenevois2024/pl01E.htm" TargetMode="External"/><Relationship Id="rId166" Type="http://schemas.openxmlformats.org/officeDocument/2006/relationships/hyperlink" Target="https://bowling.lexerbowling.com/bowlingdelapraille/championnatsgenevois2024/pl05D.htm" TargetMode="External"/><Relationship Id="rId187" Type="http://schemas.openxmlformats.org/officeDocument/2006/relationships/hyperlink" Target="https://bowling.lexerbowling.com/bowlingdelapraille/championnatsgenevois2024/pl056.htm" TargetMode="External"/><Relationship Id="rId1" Type="http://schemas.openxmlformats.org/officeDocument/2006/relationships/hyperlink" Target="https://bowling.lexerbowling.com/bowlingdelapraille/championnatsgenevois2024/pl006.htm" TargetMode="External"/><Relationship Id="rId212" Type="http://schemas.openxmlformats.org/officeDocument/2006/relationships/hyperlink" Target="https://bowling.lexerbowling.com/bowlingdelapraille/championnatsgenevois2024/pl069.htm" TargetMode="External"/><Relationship Id="rId233" Type="http://schemas.openxmlformats.org/officeDocument/2006/relationships/hyperlink" Target="https://bowling.lexerbowling.com/bowlingdelapraille/championnatsgenevois2024/pl041.htm" TargetMode="External"/><Relationship Id="rId254" Type="http://schemas.openxmlformats.org/officeDocument/2006/relationships/hyperlink" Target="https://bowling.lexerbowling.com/bowlingdelapraille/championnatsgenevois2024/pl02E.htm" TargetMode="External"/><Relationship Id="rId28" Type="http://schemas.openxmlformats.org/officeDocument/2006/relationships/hyperlink" Target="https://bowling.lexerbowling.com/bowlingdelapraille/championnatsgenevois2024/pl057.htm" TargetMode="External"/><Relationship Id="rId49" Type="http://schemas.openxmlformats.org/officeDocument/2006/relationships/hyperlink" Target="https://bowling.lexerbowling.com/bowlingdelapraille/championnatsgenevois2024/pl045.htm" TargetMode="External"/><Relationship Id="rId114" Type="http://schemas.openxmlformats.org/officeDocument/2006/relationships/hyperlink" Target="https://bowling.lexerbowling.com/bowlingdelapraille/championnatsgenevois2024/pl04D.htm" TargetMode="External"/><Relationship Id="rId275" Type="http://schemas.openxmlformats.org/officeDocument/2006/relationships/hyperlink" Target="https://bowling.lexerbowling.com/bowlingdelapraille/championnatsgenevois2024/pl007.htm" TargetMode="External"/><Relationship Id="rId60" Type="http://schemas.openxmlformats.org/officeDocument/2006/relationships/hyperlink" Target="https://bowling.lexerbowling.com/bowlingdelapraille/championnatsgenevois2024/pl056.htm" TargetMode="External"/><Relationship Id="rId81" Type="http://schemas.openxmlformats.org/officeDocument/2006/relationships/hyperlink" Target="https://bowling.lexerbowling.com/bowlingdelapraille/championnatsgenevois2024/pl008.htm" TargetMode="External"/><Relationship Id="rId135" Type="http://schemas.openxmlformats.org/officeDocument/2006/relationships/hyperlink" Target="https://bowling.lexerbowling.com/bowlingdelapraille/championnatsgenevois2024/pl00D.htm" TargetMode="External"/><Relationship Id="rId156" Type="http://schemas.openxmlformats.org/officeDocument/2006/relationships/hyperlink" Target="https://bowling.lexerbowling.com/bowlingdelapraille/championnatsgenevois2024/pl02B.htm" TargetMode="External"/><Relationship Id="rId177" Type="http://schemas.openxmlformats.org/officeDocument/2006/relationships/hyperlink" Target="https://bowling.lexerbowling.com/bowlingdelapraille/championnatsgenevois2024/pl00D.htm" TargetMode="External"/><Relationship Id="rId198" Type="http://schemas.openxmlformats.org/officeDocument/2006/relationships/hyperlink" Target="https://bowling.lexerbowling.com/bowlingdelapraille/championnatsgenevois2024/pl004.htm" TargetMode="External"/><Relationship Id="rId202" Type="http://schemas.openxmlformats.org/officeDocument/2006/relationships/hyperlink" Target="https://bowling.lexerbowling.com/bowlingdelapraille/championnatsgenevois2024/pl01E.htm" TargetMode="External"/><Relationship Id="rId223" Type="http://schemas.openxmlformats.org/officeDocument/2006/relationships/hyperlink" Target="https://bowling.lexerbowling.com/bowlingdelapraille/championnatsgenevois2024/pl00F.htm" TargetMode="External"/><Relationship Id="rId244" Type="http://schemas.openxmlformats.org/officeDocument/2006/relationships/hyperlink" Target="https://bowling.lexerbowling.com/bowlingdelapraille/championnatsgenevois2024/pl033.htm" TargetMode="External"/><Relationship Id="rId18" Type="http://schemas.openxmlformats.org/officeDocument/2006/relationships/hyperlink" Target="https://bowling.lexerbowling.com/bowlingdelapraille/championnatsgenevois2024/pl01F.htm" TargetMode="External"/><Relationship Id="rId39" Type="http://schemas.openxmlformats.org/officeDocument/2006/relationships/hyperlink" Target="https://bowling.lexerbowling.com/bowlingdelapraille/championnatsgenevois2024/pl00D.htm" TargetMode="External"/><Relationship Id="rId265" Type="http://schemas.openxmlformats.org/officeDocument/2006/relationships/hyperlink" Target="https://bowling.lexerbowling.com/bowlingdelapraille/championnatsgenevois2024/pl072.htm" TargetMode="External"/><Relationship Id="rId50" Type="http://schemas.openxmlformats.org/officeDocument/2006/relationships/hyperlink" Target="https://bowling.lexerbowling.com/bowlingdelapraille/championnatsgenevois2024/pl047.htm" TargetMode="External"/><Relationship Id="rId104" Type="http://schemas.openxmlformats.org/officeDocument/2006/relationships/hyperlink" Target="https://bowling.lexerbowling.com/bowlingdelapraille/championnatsgenevois2024/pl01F.htm" TargetMode="External"/><Relationship Id="rId125" Type="http://schemas.openxmlformats.org/officeDocument/2006/relationships/hyperlink" Target="https://bowling.lexerbowling.com/bowlingdelapraille/championnatsgenevois2024/pl029.htm" TargetMode="External"/><Relationship Id="rId146" Type="http://schemas.openxmlformats.org/officeDocument/2006/relationships/hyperlink" Target="https://bowling.lexerbowling.com/bowlingdelapraille/championnatsgenevois2024/pl011.htm" TargetMode="External"/><Relationship Id="rId167" Type="http://schemas.openxmlformats.org/officeDocument/2006/relationships/hyperlink" Target="https://bowling.lexerbowling.com/bowlingdelapraille/championnatsgenevois2024/pl048.htm" TargetMode="External"/><Relationship Id="rId188" Type="http://schemas.openxmlformats.org/officeDocument/2006/relationships/hyperlink" Target="https://bowling.lexerbowling.com/bowlingdelapraille/championnatsgenevois2024/pl021.htm" TargetMode="External"/><Relationship Id="rId71" Type="http://schemas.openxmlformats.org/officeDocument/2006/relationships/hyperlink" Target="https://bowling.lexerbowling.com/bowlingdelapraille/championnatsgenevois2024/pl02B.htm" TargetMode="External"/><Relationship Id="rId92" Type="http://schemas.openxmlformats.org/officeDocument/2006/relationships/hyperlink" Target="https://bowling.lexerbowling.com/bowlingdelapraille/championnatsgenevois2024/pl007.htm" TargetMode="External"/><Relationship Id="rId213" Type="http://schemas.openxmlformats.org/officeDocument/2006/relationships/hyperlink" Target="https://bowling.lexerbowling.com/bowlingdelapraille/championnatsgenevois2024/pl06F.htm" TargetMode="External"/><Relationship Id="rId234" Type="http://schemas.openxmlformats.org/officeDocument/2006/relationships/hyperlink" Target="https://bowling.lexerbowling.com/bowlingdelapraille/championnatsgenevois2024/pl047.htm" TargetMode="External"/><Relationship Id="rId2" Type="http://schemas.openxmlformats.org/officeDocument/2006/relationships/hyperlink" Target="https://bowling.lexerbowling.com/bowlingdelapraille/championnatsgenevois2024/pl040.htm" TargetMode="External"/><Relationship Id="rId29" Type="http://schemas.openxmlformats.org/officeDocument/2006/relationships/hyperlink" Target="https://bowling.lexerbowling.com/bowlingdelapraille/championnatsgenevois2024/pl029.htm" TargetMode="External"/><Relationship Id="rId255" Type="http://schemas.openxmlformats.org/officeDocument/2006/relationships/hyperlink" Target="https://bowling.lexerbowling.com/bowlingdelapraille/championnatsgenevois2024/pl06E.htm" TargetMode="External"/><Relationship Id="rId276" Type="http://schemas.openxmlformats.org/officeDocument/2006/relationships/printerSettings" Target="../printerSettings/printerSettings2.bin"/><Relationship Id="rId40" Type="http://schemas.openxmlformats.org/officeDocument/2006/relationships/hyperlink" Target="https://bowling.lexerbowling.com/bowlingdelapraille/championnatsgenevois2024/pl00F.htm" TargetMode="External"/><Relationship Id="rId115" Type="http://schemas.openxmlformats.org/officeDocument/2006/relationships/hyperlink" Target="https://bowling.lexerbowling.com/bowlingdelapraille/championnatsgenevois2024/pl019.htm" TargetMode="External"/><Relationship Id="rId136" Type="http://schemas.openxmlformats.org/officeDocument/2006/relationships/hyperlink" Target="https://bowling.lexerbowling.com/bowlingdelapraille/championnatsgenevois2024/pl040.htm" TargetMode="External"/><Relationship Id="rId157" Type="http://schemas.openxmlformats.org/officeDocument/2006/relationships/hyperlink" Target="https://bowling.lexerbowling.com/bowlingdelapraille/championnatsgenevois2024/pl06E.htm" TargetMode="External"/><Relationship Id="rId178" Type="http://schemas.openxmlformats.org/officeDocument/2006/relationships/hyperlink" Target="https://bowling.lexerbowling.com/bowlingdelapraille/championnatsgenevois2024/pl006.htm" TargetMode="External"/><Relationship Id="rId61" Type="http://schemas.openxmlformats.org/officeDocument/2006/relationships/hyperlink" Target="https://bowling.lexerbowling.com/bowlingdelapraille/championnatsgenevois2024/pl019.htm" TargetMode="External"/><Relationship Id="rId82" Type="http://schemas.openxmlformats.org/officeDocument/2006/relationships/hyperlink" Target="https://bowling.lexerbowling.com/bowlingdelapraille/championnatsgenevois2024/pl007.htm" TargetMode="External"/><Relationship Id="rId199" Type="http://schemas.openxmlformats.org/officeDocument/2006/relationships/hyperlink" Target="https://bowling.lexerbowling.com/bowlingdelapraille/championnatsgenevois2024/pl019.htm" TargetMode="External"/><Relationship Id="rId203" Type="http://schemas.openxmlformats.org/officeDocument/2006/relationships/hyperlink" Target="https://bowling.lexerbowling.com/bowlingdelapraille/championnatsgenevois2024/pl051.htm" TargetMode="External"/><Relationship Id="rId19" Type="http://schemas.openxmlformats.org/officeDocument/2006/relationships/hyperlink" Target="https://bowling.lexerbowling.com/bowlingdelapraille/championnatsgenevois2024/pl024.htm" TargetMode="External"/><Relationship Id="rId224" Type="http://schemas.openxmlformats.org/officeDocument/2006/relationships/hyperlink" Target="https://bowling.lexerbowling.com/bowlingdelapraille/championnatsgenevois2024/pl03A.htm" TargetMode="External"/><Relationship Id="rId245" Type="http://schemas.openxmlformats.org/officeDocument/2006/relationships/hyperlink" Target="https://bowling.lexerbowling.com/bowlingdelapraille/championnatsgenevois2024/pl064.htm" TargetMode="External"/><Relationship Id="rId266" Type="http://schemas.openxmlformats.org/officeDocument/2006/relationships/hyperlink" Target="https://bowling.lexerbowling.com/bowlingdelapraille/championnatsgenevois2024/pl057.htm" TargetMode="External"/><Relationship Id="rId30" Type="http://schemas.openxmlformats.org/officeDocument/2006/relationships/hyperlink" Target="https://bowling.lexerbowling.com/bowlingdelapraille/championnatsgenevois2024/pl032.htm" TargetMode="External"/><Relationship Id="rId105" Type="http://schemas.openxmlformats.org/officeDocument/2006/relationships/hyperlink" Target="https://bowling.lexerbowling.com/bowlingdelapraille/championnatsgenevois2024/pl014.htm" TargetMode="External"/><Relationship Id="rId126" Type="http://schemas.openxmlformats.org/officeDocument/2006/relationships/hyperlink" Target="https://bowling.lexerbowling.com/bowlingdelapraille/championnatsgenevois2024/pl04F.htm" TargetMode="External"/><Relationship Id="rId147" Type="http://schemas.openxmlformats.org/officeDocument/2006/relationships/hyperlink" Target="https://bowling.lexerbowling.com/bowlingdelapraille/championnatsgenevois2024/pl055.htm" TargetMode="External"/><Relationship Id="rId168" Type="http://schemas.openxmlformats.org/officeDocument/2006/relationships/hyperlink" Target="https://bowling.lexerbowling.com/bowlingdelapraille/championnatsgenevois2024/pl06F.htm" TargetMode="External"/><Relationship Id="rId51" Type="http://schemas.openxmlformats.org/officeDocument/2006/relationships/hyperlink" Target="https://bowling.lexerbowling.com/bowlingdelapraille/championnatsgenevois2024/pl03E.htm" TargetMode="External"/><Relationship Id="rId72" Type="http://schemas.openxmlformats.org/officeDocument/2006/relationships/hyperlink" Target="https://bowling.lexerbowling.com/bowlingdelapraille/championnatsgenevois2024/pl069.htm" TargetMode="External"/><Relationship Id="rId93" Type="http://schemas.openxmlformats.org/officeDocument/2006/relationships/hyperlink" Target="https://bowling.lexerbowling.com/bowlingdelapraille/championnatsgenevois2024/pl06D.htm" TargetMode="External"/><Relationship Id="rId189" Type="http://schemas.openxmlformats.org/officeDocument/2006/relationships/hyperlink" Target="https://bowling.lexerbowling.com/bowlingdelapraille/championnatsgenevois2024/pl04E.htm" TargetMode="External"/><Relationship Id="rId3" Type="http://schemas.openxmlformats.org/officeDocument/2006/relationships/hyperlink" Target="https://bowling.lexerbowling.com/bowlingdelapraille/championnatsgenevois2024/pl038.htm" TargetMode="External"/><Relationship Id="rId214" Type="http://schemas.openxmlformats.org/officeDocument/2006/relationships/hyperlink" Target="https://bowling.lexerbowling.com/bowlingdelapraille/championnatsgenevois2024/pl049.htm" TargetMode="External"/><Relationship Id="rId235" Type="http://schemas.openxmlformats.org/officeDocument/2006/relationships/hyperlink" Target="https://bowling.lexerbowling.com/bowlingdelapraille/championnatsgenevois2024/pl003.htm" TargetMode="External"/><Relationship Id="rId256" Type="http://schemas.openxmlformats.org/officeDocument/2006/relationships/hyperlink" Target="https://bowling.lexerbowling.com/bowlingdelapraille/championnatsgenevois2024/pl070.htm" TargetMode="External"/><Relationship Id="rId116" Type="http://schemas.openxmlformats.org/officeDocument/2006/relationships/hyperlink" Target="https://bowling.lexerbowling.com/bowlingdelapraille/championnatsgenevois2024/pl059.htm" TargetMode="External"/><Relationship Id="rId137" Type="http://schemas.openxmlformats.org/officeDocument/2006/relationships/hyperlink" Target="https://bowling.lexerbowling.com/bowlingdelapraille/championnatsgenevois2024/pl045.htm" TargetMode="External"/><Relationship Id="rId158" Type="http://schemas.openxmlformats.org/officeDocument/2006/relationships/hyperlink" Target="https://bowling.lexerbowling.com/bowlingdelapraille/championnatsgenevois2024/pl062.htm" TargetMode="External"/><Relationship Id="rId20" Type="http://schemas.openxmlformats.org/officeDocument/2006/relationships/hyperlink" Target="https://bowling.lexerbowling.com/bowlingdelapraille/championnatsgenevois2024/pl033.htm" TargetMode="External"/><Relationship Id="rId41" Type="http://schemas.openxmlformats.org/officeDocument/2006/relationships/hyperlink" Target="https://bowling.lexerbowling.com/bowlingdelapraille/championnatsgenevois2024/pl03A.htm" TargetMode="External"/><Relationship Id="rId62" Type="http://schemas.openxmlformats.org/officeDocument/2006/relationships/hyperlink" Target="https://bowling.lexerbowling.com/bowlingdelapraille/championnatsgenevois2024/pl044.htm" TargetMode="External"/><Relationship Id="rId83" Type="http://schemas.openxmlformats.org/officeDocument/2006/relationships/hyperlink" Target="https://bowling.lexerbowling.com/bowlingdelapraille/championnatsgenevois2024/pl04B.htm" TargetMode="External"/><Relationship Id="rId179" Type="http://schemas.openxmlformats.org/officeDocument/2006/relationships/hyperlink" Target="https://bowling.lexerbowling.com/bowlingdelapraille/championnatsgenevois2024/pl00F.htm" TargetMode="External"/><Relationship Id="rId190" Type="http://schemas.openxmlformats.org/officeDocument/2006/relationships/hyperlink" Target="https://bowling.lexerbowling.com/bowlingdelapraille/championnatsgenevois2024/pl005.htm" TargetMode="External"/><Relationship Id="rId204" Type="http://schemas.openxmlformats.org/officeDocument/2006/relationships/hyperlink" Target="https://bowling.lexerbowling.com/bowlingdelapraille/championnatsgenevois2024/pl00C.htm" TargetMode="External"/><Relationship Id="rId225" Type="http://schemas.openxmlformats.org/officeDocument/2006/relationships/hyperlink" Target="https://bowling.lexerbowling.com/bowlingdelapraille/championnatsgenevois2024/pl00E.htm" TargetMode="External"/><Relationship Id="rId246" Type="http://schemas.openxmlformats.org/officeDocument/2006/relationships/hyperlink" Target="https://bowling.lexerbowling.com/bowlingdelapraille/championnatsgenevois2024/pl02B.htm" TargetMode="External"/><Relationship Id="rId267" Type="http://schemas.openxmlformats.org/officeDocument/2006/relationships/hyperlink" Target="https://bowling.lexerbowling.com/bowlingdelapraille/championnatsgenevois2024/pl066.htm" TargetMode="External"/><Relationship Id="rId106" Type="http://schemas.openxmlformats.org/officeDocument/2006/relationships/hyperlink" Target="https://bowling.lexerbowling.com/bowlingdelapraille/championnatsgenevois2024/pl00C.htm" TargetMode="External"/><Relationship Id="rId127" Type="http://schemas.openxmlformats.org/officeDocument/2006/relationships/hyperlink" Target="https://bowling.lexerbowling.com/bowlingdelapraille/championnatsgenevois2024/pl043.htm" TargetMode="External"/><Relationship Id="rId10" Type="http://schemas.openxmlformats.org/officeDocument/2006/relationships/hyperlink" Target="https://bowling.lexerbowling.com/bowlingdelapraille/championnatsgenevois2024/pl01E.htm" TargetMode="External"/><Relationship Id="rId31" Type="http://schemas.openxmlformats.org/officeDocument/2006/relationships/hyperlink" Target="https://bowling.lexerbowling.com/bowlingdelapraille/championnatsgenevois2024/pl048.htm" TargetMode="External"/><Relationship Id="rId52" Type="http://schemas.openxmlformats.org/officeDocument/2006/relationships/hyperlink" Target="https://bowling.lexerbowling.com/bowlingdelapraille/championnatsgenevois2024/pl003.htm" TargetMode="External"/><Relationship Id="rId73" Type="http://schemas.openxmlformats.org/officeDocument/2006/relationships/hyperlink" Target="https://bowling.lexerbowling.com/bowlingdelapraille/championnatsgenevois2024/pl01C.htm" TargetMode="External"/><Relationship Id="rId94" Type="http://schemas.openxmlformats.org/officeDocument/2006/relationships/hyperlink" Target="https://bowling.lexerbowling.com/bowlingdelapraille/championnatsgenevois2024/pl04B.htm" TargetMode="External"/><Relationship Id="rId148" Type="http://schemas.openxmlformats.org/officeDocument/2006/relationships/hyperlink" Target="https://bowling.lexerbowling.com/bowlingdelapraille/championnatsgenevois2024/pl065.htm" TargetMode="External"/><Relationship Id="rId169" Type="http://schemas.openxmlformats.org/officeDocument/2006/relationships/hyperlink" Target="https://bowling.lexerbowling.com/bowlingdelapraille/championnatsgenevois2024/pl02D.htm" TargetMode="External"/><Relationship Id="rId4" Type="http://schemas.openxmlformats.org/officeDocument/2006/relationships/hyperlink" Target="https://bowling.lexerbowling.com/bowlingdelapraille/championnatsgenevois2024/pl034.htm" TargetMode="External"/><Relationship Id="rId180" Type="http://schemas.openxmlformats.org/officeDocument/2006/relationships/hyperlink" Target="https://bowling.lexerbowling.com/bowlingdelapraille/championnatsgenevois2024/pl001.htm" TargetMode="External"/><Relationship Id="rId215" Type="http://schemas.openxmlformats.org/officeDocument/2006/relationships/hyperlink" Target="https://bowling.lexerbowling.com/bowlingdelapraille/championnatsgenevois2024/pl04B.htm" TargetMode="External"/><Relationship Id="rId236" Type="http://schemas.openxmlformats.org/officeDocument/2006/relationships/hyperlink" Target="https://bowling.lexerbowling.com/bowlingdelapraille/championnatsgenevois2024/pl05E.htm" TargetMode="External"/><Relationship Id="rId257" Type="http://schemas.openxmlformats.org/officeDocument/2006/relationships/hyperlink" Target="https://bowling.lexerbowling.com/bowlingdelapraille/championnatsgenevois2024/pl067.htm" TargetMode="External"/><Relationship Id="rId42" Type="http://schemas.openxmlformats.org/officeDocument/2006/relationships/hyperlink" Target="https://bowling.lexerbowling.com/bowlingdelapraille/championnatsgenevois2024/pl001.htm" TargetMode="External"/><Relationship Id="rId84" Type="http://schemas.openxmlformats.org/officeDocument/2006/relationships/hyperlink" Target="https://bowling.lexerbowling.com/bowlingdelapraille/championnatsgenevois2024/pl05F.htm" TargetMode="External"/><Relationship Id="rId138" Type="http://schemas.openxmlformats.org/officeDocument/2006/relationships/hyperlink" Target="https://bowling.lexerbowling.com/bowlingdelapraille/championnatsgenevois2024/pl03E.htm" TargetMode="External"/><Relationship Id="rId191" Type="http://schemas.openxmlformats.org/officeDocument/2006/relationships/hyperlink" Target="https://bowling.lexerbowling.com/bowlingdelapraille/championnatsgenevois2024/pl006.htm" TargetMode="External"/><Relationship Id="rId205" Type="http://schemas.openxmlformats.org/officeDocument/2006/relationships/hyperlink" Target="https://bowling.lexerbowling.com/bowlingdelapraille/championnatsgenevois2024/pl056.htm" TargetMode="External"/><Relationship Id="rId247" Type="http://schemas.openxmlformats.org/officeDocument/2006/relationships/hyperlink" Target="https://bowling.lexerbowling.com/bowlingdelapraille/championnatsgenevois2024/pl065.htm" TargetMode="External"/><Relationship Id="rId107" Type="http://schemas.openxmlformats.org/officeDocument/2006/relationships/hyperlink" Target="https://bowling.lexerbowling.com/bowlingdelapraille/championnatsgenevois2024/pl021.htm" TargetMode="External"/><Relationship Id="rId11" Type="http://schemas.openxmlformats.org/officeDocument/2006/relationships/hyperlink" Target="https://bowling.lexerbowling.com/bowlingdelapraille/championnatsgenevois2024/pl064.htm" TargetMode="External"/><Relationship Id="rId53" Type="http://schemas.openxmlformats.org/officeDocument/2006/relationships/hyperlink" Target="https://bowling.lexerbowling.com/bowlingdelapraille/championnatsgenevois2024/pl00B.htm" TargetMode="External"/><Relationship Id="rId149" Type="http://schemas.openxmlformats.org/officeDocument/2006/relationships/hyperlink" Target="https://bowling.lexerbowling.com/bowlingdelapraille/championnatsgenevois2024/pl051.htm" TargetMode="Externa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s://bowling.lexerbowling.com/bowlingdelapraille/championnatsgenevois2025/pl03D.htm" TargetMode="External"/><Relationship Id="rId21" Type="http://schemas.openxmlformats.org/officeDocument/2006/relationships/hyperlink" Target="https://bowling.lexerbowling.com/bowlingdelapraille/championnatsgenevois2025/pl00A.htm" TargetMode="External"/><Relationship Id="rId42" Type="http://schemas.openxmlformats.org/officeDocument/2006/relationships/hyperlink" Target="https://bowling.lexerbowling.com/bowlingdelapraille/championnatsgenevois2025/pl010.htm" TargetMode="External"/><Relationship Id="rId63" Type="http://schemas.openxmlformats.org/officeDocument/2006/relationships/hyperlink" Target="https://bowling.lexerbowling.com/bowlingdelapraille/championnatsgenevois2025/pl02D.htm" TargetMode="External"/><Relationship Id="rId84" Type="http://schemas.openxmlformats.org/officeDocument/2006/relationships/hyperlink" Target="https://bowling.lexerbowling.com/bowlingdelapraille/championnatsgenevois2025/pl020.htm" TargetMode="External"/><Relationship Id="rId138" Type="http://schemas.openxmlformats.org/officeDocument/2006/relationships/hyperlink" Target="https://bowling.lexerbowling.com/bowlingdelapraille/championnatsgenevois2025/pl00A.htm" TargetMode="External"/><Relationship Id="rId159" Type="http://schemas.openxmlformats.org/officeDocument/2006/relationships/hyperlink" Target="https://bowling.lexerbowling.com/bowlingdelapraille/championnatsgenevois2025/pl002.htm" TargetMode="External"/><Relationship Id="rId170" Type="http://schemas.openxmlformats.org/officeDocument/2006/relationships/hyperlink" Target="https://bowling.lexerbowling.com/bowlingdelapraille/championnatgenevois2025doublemixte/pl023.htm" TargetMode="External"/><Relationship Id="rId191" Type="http://schemas.openxmlformats.org/officeDocument/2006/relationships/hyperlink" Target="https://bowling.lexerbowling.com/bowlingdelapraille/championnatgenevois2025doublemixte/pl016.htm" TargetMode="External"/><Relationship Id="rId107" Type="http://schemas.openxmlformats.org/officeDocument/2006/relationships/hyperlink" Target="https://bowling.lexerbowling.com/bowlingdelapraille/championnatsgenevois2025/pl04D.htm" TargetMode="External"/><Relationship Id="rId11" Type="http://schemas.openxmlformats.org/officeDocument/2006/relationships/hyperlink" Target="https://bowling.lexerbowling.com/bowlingdelapraille/championnatsgenevois2025/pl005.htm" TargetMode="External"/><Relationship Id="rId32" Type="http://schemas.openxmlformats.org/officeDocument/2006/relationships/hyperlink" Target="https://bowling.lexerbowling.com/bowlingdelapraille/championnatsgenevois2025/pl059.htm" TargetMode="External"/><Relationship Id="rId53" Type="http://schemas.openxmlformats.org/officeDocument/2006/relationships/hyperlink" Target="https://bowling.lexerbowling.com/bowlingdelapraille/championnatsgenevois2025/pl022.htm" TargetMode="External"/><Relationship Id="rId74" Type="http://schemas.openxmlformats.org/officeDocument/2006/relationships/hyperlink" Target="https://bowling.lexerbowling.com/bowlingdelapraille/championnatsgenevois2025/pl047.htm" TargetMode="External"/><Relationship Id="rId128" Type="http://schemas.openxmlformats.org/officeDocument/2006/relationships/hyperlink" Target="https://bowling.lexerbowling.com/bowlingdelapraille/championnatsgenevois2025/pl051.htm" TargetMode="External"/><Relationship Id="rId149" Type="http://schemas.openxmlformats.org/officeDocument/2006/relationships/hyperlink" Target="https://bowling.lexerbowling.com/bowlingdelapraille/championnatsgenevois2025/pl036.htm" TargetMode="External"/><Relationship Id="rId5" Type="http://schemas.openxmlformats.org/officeDocument/2006/relationships/hyperlink" Target="https://bowling.lexerbowling.com/bowlingdelapraille/championnatsgenevois2025/pl03D.htm" TargetMode="External"/><Relationship Id="rId95" Type="http://schemas.openxmlformats.org/officeDocument/2006/relationships/hyperlink" Target="https://bowling.lexerbowling.com/bowlingdelapraille/championnatsgenevois2025/pl03A.htm" TargetMode="External"/><Relationship Id="rId160" Type="http://schemas.openxmlformats.org/officeDocument/2006/relationships/hyperlink" Target="https://bowling.lexerbowling.com/bowlingdelapraille/championnatgenevois2025doublemixte/pl020.htm" TargetMode="External"/><Relationship Id="rId181" Type="http://schemas.openxmlformats.org/officeDocument/2006/relationships/hyperlink" Target="https://bowling.lexerbowling.com/bowlingdelapraille/championnatgenevois2025doublemixte/pl005.htm" TargetMode="External"/><Relationship Id="rId22" Type="http://schemas.openxmlformats.org/officeDocument/2006/relationships/hyperlink" Target="https://bowling.lexerbowling.com/bowlingdelapraille/championnatsgenevois2025/pl00B.htm" TargetMode="External"/><Relationship Id="rId43" Type="http://schemas.openxmlformats.org/officeDocument/2006/relationships/hyperlink" Target="https://bowling.lexerbowling.com/bowlingdelapraille/championnatsgenevois2025/pl004.htm" TargetMode="External"/><Relationship Id="rId64" Type="http://schemas.openxmlformats.org/officeDocument/2006/relationships/hyperlink" Target="https://bowling.lexerbowling.com/bowlingdelapraille/championnatsgenevois2025/pl016.htm" TargetMode="External"/><Relationship Id="rId118" Type="http://schemas.openxmlformats.org/officeDocument/2006/relationships/hyperlink" Target="https://bowling.lexerbowling.com/bowlingdelapraille/championnatsgenevois2025/pl03F.htm" TargetMode="External"/><Relationship Id="rId139" Type="http://schemas.openxmlformats.org/officeDocument/2006/relationships/hyperlink" Target="https://bowling.lexerbowling.com/bowlingdelapraille/championnatsgenevois2025/pl026.htm" TargetMode="External"/><Relationship Id="rId85" Type="http://schemas.openxmlformats.org/officeDocument/2006/relationships/hyperlink" Target="https://bowling.lexerbowling.com/bowlingdelapraille/championnatsgenevois2025/pl001.htm" TargetMode="External"/><Relationship Id="rId150" Type="http://schemas.openxmlformats.org/officeDocument/2006/relationships/hyperlink" Target="https://bowling.lexerbowling.com/bowlingdelapraille/championnatsgenevois2025/pl032.htm" TargetMode="External"/><Relationship Id="rId171" Type="http://schemas.openxmlformats.org/officeDocument/2006/relationships/hyperlink" Target="https://bowling.lexerbowling.com/bowlingdelapraille/championnatgenevois2025doublemixte/pl00F.htm" TargetMode="External"/><Relationship Id="rId12" Type="http://schemas.openxmlformats.org/officeDocument/2006/relationships/hyperlink" Target="https://bowling.lexerbowling.com/bowlingdelapraille/championnatsgenevois2025/pl050.htm" TargetMode="External"/><Relationship Id="rId33" Type="http://schemas.openxmlformats.org/officeDocument/2006/relationships/hyperlink" Target="https://bowling.lexerbowling.com/bowlingdelapraille/championnatsgenevois2025/pl025.htm" TargetMode="External"/><Relationship Id="rId108" Type="http://schemas.openxmlformats.org/officeDocument/2006/relationships/hyperlink" Target="https://bowling.lexerbowling.com/bowlingdelapraille/championnatsgenevois2025/pl014.htm" TargetMode="External"/><Relationship Id="rId129" Type="http://schemas.openxmlformats.org/officeDocument/2006/relationships/hyperlink" Target="https://bowling.lexerbowling.com/bowlingdelapraille/championnatsgenevois2025/pl043.htm" TargetMode="External"/><Relationship Id="rId54" Type="http://schemas.openxmlformats.org/officeDocument/2006/relationships/hyperlink" Target="https://bowling.lexerbowling.com/bowlingdelapraille/championnatsgenevois2025/pl024.htm" TargetMode="External"/><Relationship Id="rId75" Type="http://schemas.openxmlformats.org/officeDocument/2006/relationships/hyperlink" Target="https://bowling.lexerbowling.com/bowlingdelapraille/championnatsgenevois2025/pl049.htm" TargetMode="External"/><Relationship Id="rId96" Type="http://schemas.openxmlformats.org/officeDocument/2006/relationships/hyperlink" Target="https://bowling.lexerbowling.com/bowlingdelapraille/championnatsgenevois2025/pl039.htm" TargetMode="External"/><Relationship Id="rId140" Type="http://schemas.openxmlformats.org/officeDocument/2006/relationships/hyperlink" Target="https://bowling.lexerbowling.com/bowlingdelapraille/championnatsgenevois2025/pl027.htm" TargetMode="External"/><Relationship Id="rId161" Type="http://schemas.openxmlformats.org/officeDocument/2006/relationships/hyperlink" Target="https://bowling.lexerbowling.com/bowlingdelapraille/championnatgenevois2025doublemixte/pl010.htm" TargetMode="External"/><Relationship Id="rId182" Type="http://schemas.openxmlformats.org/officeDocument/2006/relationships/hyperlink" Target="https://bowling.lexerbowling.com/bowlingdelapraille/championnatgenevois2025doublemixte/pl021.htm" TargetMode="External"/><Relationship Id="rId6" Type="http://schemas.openxmlformats.org/officeDocument/2006/relationships/hyperlink" Target="https://bowling.lexerbowling.com/bowlingdelapraille/championnatsgenevois2025/pl045.htm" TargetMode="External"/><Relationship Id="rId23" Type="http://schemas.openxmlformats.org/officeDocument/2006/relationships/hyperlink" Target="https://bowling.lexerbowling.com/bowlingdelapraille/championnatsgenevois2025/pl058.htm" TargetMode="External"/><Relationship Id="rId119" Type="http://schemas.openxmlformats.org/officeDocument/2006/relationships/hyperlink" Target="https://bowling.lexerbowling.com/bowlingdelapraille/championnatsgenevois2025/pl054.htm" TargetMode="External"/><Relationship Id="rId44" Type="http://schemas.openxmlformats.org/officeDocument/2006/relationships/hyperlink" Target="https://bowling.lexerbowling.com/bowlingdelapraille/championnatsgenevois2025/pl00D.htm" TargetMode="External"/><Relationship Id="rId65" Type="http://schemas.openxmlformats.org/officeDocument/2006/relationships/hyperlink" Target="https://bowling.lexerbowling.com/bowlingdelapraille/championnatsgenevois2025/pl015.htm" TargetMode="External"/><Relationship Id="rId86" Type="http://schemas.openxmlformats.org/officeDocument/2006/relationships/hyperlink" Target="https://bowling.lexerbowling.com/bowlingdelapraille/championnatsgenevois2025/pl02E.htm" TargetMode="External"/><Relationship Id="rId130" Type="http://schemas.openxmlformats.org/officeDocument/2006/relationships/hyperlink" Target="https://bowling.lexerbowling.com/bowlingdelapraille/championnatsgenevois2025/pl045.htm" TargetMode="External"/><Relationship Id="rId151" Type="http://schemas.openxmlformats.org/officeDocument/2006/relationships/hyperlink" Target="https://bowling.lexerbowling.com/bowlingdelapraille/championnatsgenevois2025/pl045.htm" TargetMode="External"/><Relationship Id="rId172" Type="http://schemas.openxmlformats.org/officeDocument/2006/relationships/hyperlink" Target="https://bowling.lexerbowling.com/bowlingdelapraille/championnatgenevois2025doublemixte/pl00C.htm" TargetMode="External"/><Relationship Id="rId13" Type="http://schemas.openxmlformats.org/officeDocument/2006/relationships/hyperlink" Target="https://bowling.lexerbowling.com/bowlingdelapraille/championnatsgenevois2025/pl053.htm" TargetMode="External"/><Relationship Id="rId18" Type="http://schemas.openxmlformats.org/officeDocument/2006/relationships/hyperlink" Target="https://bowling.lexerbowling.com/bowlingdelapraille/championnatsgenevois2025/pl019.htm" TargetMode="External"/><Relationship Id="rId39" Type="http://schemas.openxmlformats.org/officeDocument/2006/relationships/hyperlink" Target="https://bowling.lexerbowling.com/bowlingdelapraille/championnatsgenevois2025/pl001.htm" TargetMode="External"/><Relationship Id="rId109" Type="http://schemas.openxmlformats.org/officeDocument/2006/relationships/hyperlink" Target="https://bowling.lexerbowling.com/bowlingdelapraille/championnatsgenevois2025/pl02C.htm" TargetMode="External"/><Relationship Id="rId34" Type="http://schemas.openxmlformats.org/officeDocument/2006/relationships/hyperlink" Target="https://bowling.lexerbowling.com/bowlingdelapraille/championnatsgenevois2025/pl027.htm" TargetMode="External"/><Relationship Id="rId50" Type="http://schemas.openxmlformats.org/officeDocument/2006/relationships/hyperlink" Target="https://bowling.lexerbowling.com/bowlingdelapraille/championnatsgenevois2025/pl02A.htm" TargetMode="External"/><Relationship Id="rId55" Type="http://schemas.openxmlformats.org/officeDocument/2006/relationships/hyperlink" Target="https://bowling.lexerbowling.com/bowlingdelapraille/championnatsgenevois2025/pl03B.htm" TargetMode="External"/><Relationship Id="rId76" Type="http://schemas.openxmlformats.org/officeDocument/2006/relationships/hyperlink" Target="https://bowling.lexerbowling.com/bowlingdelapraille/championnatsgenevois2025/pl043.htm" TargetMode="External"/><Relationship Id="rId97" Type="http://schemas.openxmlformats.org/officeDocument/2006/relationships/hyperlink" Target="https://bowling.lexerbowling.com/bowlingdelapraille/championnatsgenevois2025/pl02D.htm" TargetMode="External"/><Relationship Id="rId104" Type="http://schemas.openxmlformats.org/officeDocument/2006/relationships/hyperlink" Target="https://bowling.lexerbowling.com/bowlingdelapraille/championnatsgenevois2025/pl016.htm" TargetMode="External"/><Relationship Id="rId120" Type="http://schemas.openxmlformats.org/officeDocument/2006/relationships/hyperlink" Target="https://bowling.lexerbowling.com/bowlingdelapraille/championnatsgenevois2025/pl040.htm" TargetMode="External"/><Relationship Id="rId125" Type="http://schemas.openxmlformats.org/officeDocument/2006/relationships/hyperlink" Target="https://bowling.lexerbowling.com/bowlingdelapraille/championnatsgenevois2025/pl051.htm" TargetMode="External"/><Relationship Id="rId141" Type="http://schemas.openxmlformats.org/officeDocument/2006/relationships/hyperlink" Target="https://bowling.lexerbowling.com/bowlingdelapraille/championnatsgenevois2025/pl008.htm" TargetMode="External"/><Relationship Id="rId146" Type="http://schemas.openxmlformats.org/officeDocument/2006/relationships/hyperlink" Target="https://bowling.lexerbowling.com/bowlingdelapraille/championnatsgenevois2025/pl030.htm" TargetMode="External"/><Relationship Id="rId167" Type="http://schemas.openxmlformats.org/officeDocument/2006/relationships/hyperlink" Target="https://bowling.lexerbowling.com/bowlingdelapraille/championnatgenevois2025doublemixte/pl01E.htm" TargetMode="External"/><Relationship Id="rId188" Type="http://schemas.openxmlformats.org/officeDocument/2006/relationships/hyperlink" Target="https://bowling.lexerbowling.com/bowlingdelapraille/championnatgenevois2025doublemixte/pl009.htm" TargetMode="External"/><Relationship Id="rId7" Type="http://schemas.openxmlformats.org/officeDocument/2006/relationships/hyperlink" Target="https://bowling.lexerbowling.com/bowlingdelapraille/championnatsgenevois2025/pl01F.htm" TargetMode="External"/><Relationship Id="rId71" Type="http://schemas.openxmlformats.org/officeDocument/2006/relationships/hyperlink" Target="https://bowling.lexerbowling.com/bowlingdelapraille/championnatsgenevois2025/pl038.htm" TargetMode="External"/><Relationship Id="rId92" Type="http://schemas.openxmlformats.org/officeDocument/2006/relationships/hyperlink" Target="https://bowling.lexerbowling.com/bowlingdelapraille/championnatsgenevois2025/pl00D.htm" TargetMode="External"/><Relationship Id="rId162" Type="http://schemas.openxmlformats.org/officeDocument/2006/relationships/hyperlink" Target="https://bowling.lexerbowling.com/bowlingdelapraille/championnatgenevois2025doublemixte/pl013.htm" TargetMode="External"/><Relationship Id="rId183" Type="http://schemas.openxmlformats.org/officeDocument/2006/relationships/hyperlink" Target="https://bowling.lexerbowling.com/bowlingdelapraille/championnatgenevois2025doublemixte/pl01A.htm" TargetMode="External"/><Relationship Id="rId2" Type="http://schemas.openxmlformats.org/officeDocument/2006/relationships/hyperlink" Target="https://bowling.lexerbowling.com/bowlingdelapraille/championnatsgenevois2025/pl055.htm" TargetMode="External"/><Relationship Id="rId29" Type="http://schemas.openxmlformats.org/officeDocument/2006/relationships/hyperlink" Target="https://bowling.lexerbowling.com/bowlingdelapraille/championnatsgenevois2025/pl01A.htm" TargetMode="External"/><Relationship Id="rId24" Type="http://schemas.openxmlformats.org/officeDocument/2006/relationships/hyperlink" Target="https://bowling.lexerbowling.com/bowlingdelapraille/championnatsgenevois2025/pl04B.htm" TargetMode="External"/><Relationship Id="rId40" Type="http://schemas.openxmlformats.org/officeDocument/2006/relationships/hyperlink" Target="https://bowling.lexerbowling.com/bowlingdelapraille/championnatsgenevois2025/pl020.htm" TargetMode="External"/><Relationship Id="rId45" Type="http://schemas.openxmlformats.org/officeDocument/2006/relationships/hyperlink" Target="https://bowling.lexerbowling.com/bowlingdelapraille/championnatsgenevois2025/pl009.htm" TargetMode="External"/><Relationship Id="rId66" Type="http://schemas.openxmlformats.org/officeDocument/2006/relationships/hyperlink" Target="https://bowling.lexerbowling.com/bowlingdelapraille/championnatsgenevois2025/pl017.htm" TargetMode="External"/><Relationship Id="rId87" Type="http://schemas.openxmlformats.org/officeDocument/2006/relationships/hyperlink" Target="https://bowling.lexerbowling.com/bowlingdelapraille/championnatsgenevois2025/pl021.htm" TargetMode="External"/><Relationship Id="rId110" Type="http://schemas.openxmlformats.org/officeDocument/2006/relationships/hyperlink" Target="https://bowling.lexerbowling.com/bowlingdelapraille/championnatsgenevois2025/pl049.htm" TargetMode="External"/><Relationship Id="rId115" Type="http://schemas.openxmlformats.org/officeDocument/2006/relationships/hyperlink" Target="https://bowling.lexerbowling.com/bowlingdelapraille/championnatsgenevois2025/pl052.htm" TargetMode="External"/><Relationship Id="rId131" Type="http://schemas.openxmlformats.org/officeDocument/2006/relationships/hyperlink" Target="https://bowling.lexerbowling.com/bowlingdelapraille/championnatsgenevois2025/pl055.htm" TargetMode="External"/><Relationship Id="rId136" Type="http://schemas.openxmlformats.org/officeDocument/2006/relationships/hyperlink" Target="https://bowling.lexerbowling.com/bowlingdelapraille/championnatsgenevois2025/pl02B.htm" TargetMode="External"/><Relationship Id="rId157" Type="http://schemas.openxmlformats.org/officeDocument/2006/relationships/hyperlink" Target="https://bowling.lexerbowling.com/bowlingdelapraille/championnatsgenevois2025/pl01F.htm" TargetMode="External"/><Relationship Id="rId178" Type="http://schemas.openxmlformats.org/officeDocument/2006/relationships/hyperlink" Target="https://bowling.lexerbowling.com/bowlingdelapraille/championnatgenevois2025doublemixte/pl00A.htm" TargetMode="External"/><Relationship Id="rId61" Type="http://schemas.openxmlformats.org/officeDocument/2006/relationships/hyperlink" Target="https://bowling.lexerbowling.com/bowlingdelapraille/championnatsgenevois2025/pl030.htm" TargetMode="External"/><Relationship Id="rId82" Type="http://schemas.openxmlformats.org/officeDocument/2006/relationships/hyperlink" Target="https://bowling.lexerbowling.com/bowlingdelapraille/championnatsgenevois2025/pl00E.htm" TargetMode="External"/><Relationship Id="rId152" Type="http://schemas.openxmlformats.org/officeDocument/2006/relationships/hyperlink" Target="https://bowling.lexerbowling.com/bowlingdelapraille/championnatsgenevois2025/pl028.htm" TargetMode="External"/><Relationship Id="rId173" Type="http://schemas.openxmlformats.org/officeDocument/2006/relationships/hyperlink" Target="https://bowling.lexerbowling.com/bowlingdelapraille/championnatgenevois2025doublemixte/pl014.htm" TargetMode="External"/><Relationship Id="rId19" Type="http://schemas.openxmlformats.org/officeDocument/2006/relationships/hyperlink" Target="https://bowling.lexerbowling.com/bowlingdelapraille/championnatsgenevois2025/pl01B.htm" TargetMode="External"/><Relationship Id="rId14" Type="http://schemas.openxmlformats.org/officeDocument/2006/relationships/hyperlink" Target="https://bowling.lexerbowling.com/bowlingdelapraille/championnatsgenevois2025/pl03E.htm" TargetMode="External"/><Relationship Id="rId30" Type="http://schemas.openxmlformats.org/officeDocument/2006/relationships/hyperlink" Target="https://bowling.lexerbowling.com/bowlingdelapraille/championnatsgenevois2025/pl04D.htm" TargetMode="External"/><Relationship Id="rId35" Type="http://schemas.openxmlformats.org/officeDocument/2006/relationships/hyperlink" Target="https://bowling.lexerbowling.com/bowlingdelapraille/championnatsgenevois2025/pl00E.htm" TargetMode="External"/><Relationship Id="rId56" Type="http://schemas.openxmlformats.org/officeDocument/2006/relationships/hyperlink" Target="https://bowling.lexerbowling.com/bowlingdelapraille/championnatsgenevois2025/pl032.htm" TargetMode="External"/><Relationship Id="rId77" Type="http://schemas.openxmlformats.org/officeDocument/2006/relationships/hyperlink" Target="https://bowling.lexerbowling.com/bowlingdelapraille/championnatsgenevois2025/pl034.htm" TargetMode="External"/><Relationship Id="rId100" Type="http://schemas.openxmlformats.org/officeDocument/2006/relationships/hyperlink" Target="https://bowling.lexerbowling.com/bowlingdelapraille/championnatsgenevois2025/pl033.htm" TargetMode="External"/><Relationship Id="rId105" Type="http://schemas.openxmlformats.org/officeDocument/2006/relationships/hyperlink" Target="https://bowling.lexerbowling.com/bowlingdelapraille/championnatsgenevois2025/pl02F.htm" TargetMode="External"/><Relationship Id="rId126" Type="http://schemas.openxmlformats.org/officeDocument/2006/relationships/hyperlink" Target="https://bowling.lexerbowling.com/bowlingdelapraille/championnatsgenevois2025/pl05A.htm" TargetMode="External"/><Relationship Id="rId147" Type="http://schemas.openxmlformats.org/officeDocument/2006/relationships/hyperlink" Target="https://bowling.lexerbowling.com/bowlingdelapraille/championnatsgenevois2025/pl039.htm" TargetMode="External"/><Relationship Id="rId168" Type="http://schemas.openxmlformats.org/officeDocument/2006/relationships/hyperlink" Target="https://bowling.lexerbowling.com/bowlingdelapraille/championnatgenevois2025doublemixte/pl00D.htm" TargetMode="External"/><Relationship Id="rId8" Type="http://schemas.openxmlformats.org/officeDocument/2006/relationships/hyperlink" Target="https://bowling.lexerbowling.com/bowlingdelapraille/championnatsgenevois2025/pl054.htm" TargetMode="External"/><Relationship Id="rId51" Type="http://schemas.openxmlformats.org/officeDocument/2006/relationships/hyperlink" Target="https://bowling.lexerbowling.com/bowlingdelapraille/championnatsgenevois2025/pl021.htm" TargetMode="External"/><Relationship Id="rId72" Type="http://schemas.openxmlformats.org/officeDocument/2006/relationships/hyperlink" Target="https://bowling.lexerbowling.com/bowlingdelapraille/championnatsgenevois2025/pl042.htm" TargetMode="External"/><Relationship Id="rId93" Type="http://schemas.openxmlformats.org/officeDocument/2006/relationships/hyperlink" Target="https://bowling.lexerbowling.com/bowlingdelapraille/championnatsgenevois2025/pl02A.htm" TargetMode="External"/><Relationship Id="rId98" Type="http://schemas.openxmlformats.org/officeDocument/2006/relationships/hyperlink" Target="https://bowling.lexerbowling.com/bowlingdelapraille/championnatsgenevois2025/pl030.htm" TargetMode="External"/><Relationship Id="rId121" Type="http://schemas.openxmlformats.org/officeDocument/2006/relationships/hyperlink" Target="https://bowling.lexerbowling.com/bowlingdelapraille/championnatsgenevois2025/pl03E.htm" TargetMode="External"/><Relationship Id="rId142" Type="http://schemas.openxmlformats.org/officeDocument/2006/relationships/hyperlink" Target="https://bowling.lexerbowling.com/bowlingdelapraille/championnatsgenevois2025/pl037.htm" TargetMode="External"/><Relationship Id="rId163" Type="http://schemas.openxmlformats.org/officeDocument/2006/relationships/hyperlink" Target="https://bowling.lexerbowling.com/bowlingdelapraille/championnatgenevois2025doublemixte/pl01C.htm" TargetMode="External"/><Relationship Id="rId184" Type="http://schemas.openxmlformats.org/officeDocument/2006/relationships/hyperlink" Target="https://bowling.lexerbowling.com/bowlingdelapraille/championnatgenevois2025doublemixte/pl018.htm" TargetMode="External"/><Relationship Id="rId189" Type="http://schemas.openxmlformats.org/officeDocument/2006/relationships/hyperlink" Target="https://bowling.lexerbowling.com/bowlingdelapraille/championnatgenevois2025doublemixte/pl022.htm" TargetMode="External"/><Relationship Id="rId3" Type="http://schemas.openxmlformats.org/officeDocument/2006/relationships/hyperlink" Target="https://bowling.lexerbowling.com/bowlingdelapraille/championnatsgenevois2025/pl01E.htm" TargetMode="External"/><Relationship Id="rId25" Type="http://schemas.openxmlformats.org/officeDocument/2006/relationships/hyperlink" Target="https://bowling.lexerbowling.com/bowlingdelapraille/championnatsgenevois2025/pl056.htm" TargetMode="External"/><Relationship Id="rId46" Type="http://schemas.openxmlformats.org/officeDocument/2006/relationships/hyperlink" Target="https://bowling.lexerbowling.com/bowlingdelapraille/championnatsgenevois2025/pl00F.htm" TargetMode="External"/><Relationship Id="rId67" Type="http://schemas.openxmlformats.org/officeDocument/2006/relationships/hyperlink" Target="https://bowling.lexerbowling.com/bowlingdelapraille/championnatsgenevois2025/pl044.htm" TargetMode="External"/><Relationship Id="rId116" Type="http://schemas.openxmlformats.org/officeDocument/2006/relationships/hyperlink" Target="https://bowling.lexerbowling.com/bowlingdelapraille/championnatsgenevois2025/pl055.htm" TargetMode="External"/><Relationship Id="rId137" Type="http://schemas.openxmlformats.org/officeDocument/2006/relationships/hyperlink" Target="https://bowling.lexerbowling.com/bowlingdelapraille/championnatsgenevois2025/pl00D.htm" TargetMode="External"/><Relationship Id="rId158" Type="http://schemas.openxmlformats.org/officeDocument/2006/relationships/hyperlink" Target="https://bowling.lexerbowling.com/bowlingdelapraille/championnatsgenevois2025/pl006.htm" TargetMode="External"/><Relationship Id="rId20" Type="http://schemas.openxmlformats.org/officeDocument/2006/relationships/hyperlink" Target="https://bowling.lexerbowling.com/bowlingdelapraille/championnatsgenevois2025/pl04C.htm" TargetMode="External"/><Relationship Id="rId41" Type="http://schemas.openxmlformats.org/officeDocument/2006/relationships/hyperlink" Target="https://bowling.lexerbowling.com/bowlingdelapraille/championnatsgenevois2025/pl008.htm" TargetMode="External"/><Relationship Id="rId62" Type="http://schemas.openxmlformats.org/officeDocument/2006/relationships/hyperlink" Target="https://bowling.lexerbowling.com/bowlingdelapraille/championnatsgenevois2025/pl039.htm" TargetMode="External"/><Relationship Id="rId83" Type="http://schemas.openxmlformats.org/officeDocument/2006/relationships/hyperlink" Target="https://bowling.lexerbowling.com/bowlingdelapraille/championnatsgenevois2025/pl007.htm" TargetMode="External"/><Relationship Id="rId88" Type="http://schemas.openxmlformats.org/officeDocument/2006/relationships/hyperlink" Target="https://bowling.lexerbowling.com/bowlingdelapraille/championnatsgenevois2025/pl022.htm" TargetMode="External"/><Relationship Id="rId111" Type="http://schemas.openxmlformats.org/officeDocument/2006/relationships/hyperlink" Target="https://bowling.lexerbowling.com/bowlingdelapraille/championnatsgenevois2025/pl015.htm" TargetMode="External"/><Relationship Id="rId132" Type="http://schemas.openxmlformats.org/officeDocument/2006/relationships/hyperlink" Target="https://bowling.lexerbowling.com/bowlingdelapraille/championnatsgenevois2025/pl052.htm" TargetMode="External"/><Relationship Id="rId153" Type="http://schemas.openxmlformats.org/officeDocument/2006/relationships/hyperlink" Target="https://bowling.lexerbowling.com/bowlingdelapraille/championnatsgenevois2025/pl043.htm" TargetMode="External"/><Relationship Id="rId174" Type="http://schemas.openxmlformats.org/officeDocument/2006/relationships/hyperlink" Target="https://bowling.lexerbowling.com/bowlingdelapraille/championnatgenevois2025doublemixte/pl01F.htm" TargetMode="External"/><Relationship Id="rId179" Type="http://schemas.openxmlformats.org/officeDocument/2006/relationships/hyperlink" Target="https://bowling.lexerbowling.com/bowlingdelapraille/championnatgenevois2025doublemixte/pl024.htm" TargetMode="External"/><Relationship Id="rId190" Type="http://schemas.openxmlformats.org/officeDocument/2006/relationships/hyperlink" Target="https://bowling.lexerbowling.com/bowlingdelapraille/championnatgenevois2025doublemixte/pl006.htm" TargetMode="External"/><Relationship Id="rId15" Type="http://schemas.openxmlformats.org/officeDocument/2006/relationships/hyperlink" Target="https://bowling.lexerbowling.com/bowlingdelapraille/championnatsgenevois2025/pl002.htm" TargetMode="External"/><Relationship Id="rId36" Type="http://schemas.openxmlformats.org/officeDocument/2006/relationships/hyperlink" Target="https://bowling.lexerbowling.com/bowlingdelapraille/championnatsgenevois2025/pl007.htm" TargetMode="External"/><Relationship Id="rId57" Type="http://schemas.openxmlformats.org/officeDocument/2006/relationships/hyperlink" Target="https://bowling.lexerbowling.com/bowlingdelapraille/championnatsgenevois2025/pl03A.htm" TargetMode="External"/><Relationship Id="rId106" Type="http://schemas.openxmlformats.org/officeDocument/2006/relationships/hyperlink" Target="https://bowling.lexerbowling.com/bowlingdelapraille/championnatsgenevois2025/pl032.htm" TargetMode="External"/><Relationship Id="rId127" Type="http://schemas.openxmlformats.org/officeDocument/2006/relationships/hyperlink" Target="https://bowling.lexerbowling.com/bowlingdelapraille/championnatsgenevois2025/pl028.htm" TargetMode="External"/><Relationship Id="rId10" Type="http://schemas.openxmlformats.org/officeDocument/2006/relationships/hyperlink" Target="https://bowling.lexerbowling.com/bowlingdelapraille/championnatsgenevois2025/pl040.htm" TargetMode="External"/><Relationship Id="rId31" Type="http://schemas.openxmlformats.org/officeDocument/2006/relationships/hyperlink" Target="https://bowling.lexerbowling.com/bowlingdelapraille/championnatsgenevois2025/pl01C.htm" TargetMode="External"/><Relationship Id="rId52" Type="http://schemas.openxmlformats.org/officeDocument/2006/relationships/hyperlink" Target="https://bowling.lexerbowling.com/bowlingdelapraille/championnatsgenevois2025/pl003.htm" TargetMode="External"/><Relationship Id="rId73" Type="http://schemas.openxmlformats.org/officeDocument/2006/relationships/hyperlink" Target="https://bowling.lexerbowling.com/bowlingdelapraille/championnatsgenevois2025/pl046.htm" TargetMode="External"/><Relationship Id="rId78" Type="http://schemas.openxmlformats.org/officeDocument/2006/relationships/hyperlink" Target="https://bowling.lexerbowling.com/bowlingdelapraille/championnatsgenevois2025/pl028.htm" TargetMode="External"/><Relationship Id="rId94" Type="http://schemas.openxmlformats.org/officeDocument/2006/relationships/hyperlink" Target="https://bowling.lexerbowling.com/bowlingdelapraille/championnatsgenevois2025/pl00F.htm" TargetMode="External"/><Relationship Id="rId99" Type="http://schemas.openxmlformats.org/officeDocument/2006/relationships/hyperlink" Target="https://bowling.lexerbowling.com/bowlingdelapraille/championnatsgenevois2025/pl01C.htm" TargetMode="External"/><Relationship Id="rId101" Type="http://schemas.openxmlformats.org/officeDocument/2006/relationships/hyperlink" Target="https://bowling.lexerbowling.com/bowlingdelapraille/championnatsgenevois2025/pl03B.htm" TargetMode="External"/><Relationship Id="rId122" Type="http://schemas.openxmlformats.org/officeDocument/2006/relationships/hyperlink" Target="https://bowling.lexerbowling.com/bowlingdelapraille/championnatsgenevois2025/pl050.htm" TargetMode="External"/><Relationship Id="rId143" Type="http://schemas.openxmlformats.org/officeDocument/2006/relationships/hyperlink" Target="https://bowling.lexerbowling.com/bowlingdelapraille/championnatsgenevois2025/pl004.htm" TargetMode="External"/><Relationship Id="rId148" Type="http://schemas.openxmlformats.org/officeDocument/2006/relationships/hyperlink" Target="https://bowling.lexerbowling.com/bowlingdelapraille/championnatsgenevois2025/pl02D.htm" TargetMode="External"/><Relationship Id="rId164" Type="http://schemas.openxmlformats.org/officeDocument/2006/relationships/hyperlink" Target="https://bowling.lexerbowling.com/bowlingdelapraille/championnatgenevois2025doublemixte/pl007.htm" TargetMode="External"/><Relationship Id="rId169" Type="http://schemas.openxmlformats.org/officeDocument/2006/relationships/hyperlink" Target="https://bowling.lexerbowling.com/bowlingdelapraille/championnatgenevois2025doublemixte/pl01B.htm" TargetMode="External"/><Relationship Id="rId185" Type="http://schemas.openxmlformats.org/officeDocument/2006/relationships/hyperlink" Target="https://bowling.lexerbowling.com/bowlingdelapraille/championnatgenevois2025doublemixte/pl019.htm" TargetMode="External"/><Relationship Id="rId4" Type="http://schemas.openxmlformats.org/officeDocument/2006/relationships/hyperlink" Target="https://bowling.lexerbowling.com/bowlingdelapraille/championnatsgenevois2025/pl051.htm" TargetMode="External"/><Relationship Id="rId9" Type="http://schemas.openxmlformats.org/officeDocument/2006/relationships/hyperlink" Target="https://bowling.lexerbowling.com/bowlingdelapraille/championnatsgenevois2025/pl052.htm" TargetMode="External"/><Relationship Id="rId180" Type="http://schemas.openxmlformats.org/officeDocument/2006/relationships/hyperlink" Target="https://bowling.lexerbowling.com/bowlingdelapraille/championnatgenevois2025doublemixte/pl015.htm" TargetMode="External"/><Relationship Id="rId26" Type="http://schemas.openxmlformats.org/officeDocument/2006/relationships/hyperlink" Target="https://bowling.lexerbowling.com/bowlingdelapraille/championnatsgenevois2025/pl057.htm" TargetMode="External"/><Relationship Id="rId47" Type="http://schemas.openxmlformats.org/officeDocument/2006/relationships/hyperlink" Target="https://bowling.lexerbowling.com/bowlingdelapraille/championnatsgenevois2025/pl02B.htm" TargetMode="External"/><Relationship Id="rId68" Type="http://schemas.openxmlformats.org/officeDocument/2006/relationships/hyperlink" Target="https://bowling.lexerbowling.com/bowlingdelapraille/championnatsgenevois2025/pl02C.htm" TargetMode="External"/><Relationship Id="rId89" Type="http://schemas.openxmlformats.org/officeDocument/2006/relationships/hyperlink" Target="https://bowling.lexerbowling.com/bowlingdelapraille/championnatsgenevois2025/pl02B.htm" TargetMode="External"/><Relationship Id="rId112" Type="http://schemas.openxmlformats.org/officeDocument/2006/relationships/hyperlink" Target="https://bowling.lexerbowling.com/bowlingdelapraille/championnatsgenevois2025/pl025.htm" TargetMode="External"/><Relationship Id="rId133" Type="http://schemas.openxmlformats.org/officeDocument/2006/relationships/hyperlink" Target="https://bowling.lexerbowling.com/bowlingdelapraille/championnatsgenevois2025/pl01B.htm" TargetMode="External"/><Relationship Id="rId154" Type="http://schemas.openxmlformats.org/officeDocument/2006/relationships/hyperlink" Target="https://bowling.lexerbowling.com/bowlingdelapraille/championnatsgenevois2025/pl005.htm" TargetMode="External"/><Relationship Id="rId175" Type="http://schemas.openxmlformats.org/officeDocument/2006/relationships/hyperlink" Target="https://bowling.lexerbowling.com/bowlingdelapraille/championnatgenevois2025doublemixte/pl008.htm" TargetMode="External"/><Relationship Id="rId16" Type="http://schemas.openxmlformats.org/officeDocument/2006/relationships/hyperlink" Target="https://bowling.lexerbowling.com/bowlingdelapraille/championnatsgenevois2025/pl05A.htm" TargetMode="External"/><Relationship Id="rId37" Type="http://schemas.openxmlformats.org/officeDocument/2006/relationships/hyperlink" Target="https://bowling.lexerbowling.com/bowlingdelapraille/championnatsgenevois2025/pl01D.htm" TargetMode="External"/><Relationship Id="rId58" Type="http://schemas.openxmlformats.org/officeDocument/2006/relationships/hyperlink" Target="https://bowling.lexerbowling.com/bowlingdelapraille/championnatsgenevois2025/pl012.htm" TargetMode="External"/><Relationship Id="rId79" Type="http://schemas.openxmlformats.org/officeDocument/2006/relationships/hyperlink" Target="https://bowling.lexerbowling.com/bowlingdelapraille/championnatsgenevois2025/pl006.htm" TargetMode="External"/><Relationship Id="rId102" Type="http://schemas.openxmlformats.org/officeDocument/2006/relationships/hyperlink" Target="https://bowling.lexerbowling.com/bowlingdelapraille/championnatsgenevois2025/pl017.htm" TargetMode="External"/><Relationship Id="rId123" Type="http://schemas.openxmlformats.org/officeDocument/2006/relationships/hyperlink" Target="https://bowling.lexerbowling.com/bowlingdelapraille/championnatsgenevois2025/pl053.htm" TargetMode="External"/><Relationship Id="rId144" Type="http://schemas.openxmlformats.org/officeDocument/2006/relationships/hyperlink" Target="https://bowling.lexerbowling.com/bowlingdelapraille/championnatsgenevois2025/pl00E.htm" TargetMode="External"/><Relationship Id="rId90" Type="http://schemas.openxmlformats.org/officeDocument/2006/relationships/hyperlink" Target="https://bowling.lexerbowling.com/bowlingdelapraille/championnatsgenevois2025/pl009.htm" TargetMode="External"/><Relationship Id="rId165" Type="http://schemas.openxmlformats.org/officeDocument/2006/relationships/hyperlink" Target="https://bowling.lexerbowling.com/bowlingdelapraille/championnatgenevois2025doublemixte/pl002.htm" TargetMode="External"/><Relationship Id="rId186" Type="http://schemas.openxmlformats.org/officeDocument/2006/relationships/hyperlink" Target="https://bowling.lexerbowling.com/bowlingdelapraille/championnatgenevois2025doublemixte/pl017.htm" TargetMode="External"/><Relationship Id="rId27" Type="http://schemas.openxmlformats.org/officeDocument/2006/relationships/hyperlink" Target="https://bowling.lexerbowling.com/bowlingdelapraille/championnatsgenevois2025/pl04E.htm" TargetMode="External"/><Relationship Id="rId48" Type="http://schemas.openxmlformats.org/officeDocument/2006/relationships/hyperlink" Target="https://bowling.lexerbowling.com/bowlingdelapraille/championnatsgenevois2025/pl023.htm" TargetMode="External"/><Relationship Id="rId69" Type="http://schemas.openxmlformats.org/officeDocument/2006/relationships/hyperlink" Target="https://bowling.lexerbowling.com/bowlingdelapraille/championnatsgenevois2025/pl048.htm" TargetMode="External"/><Relationship Id="rId113" Type="http://schemas.openxmlformats.org/officeDocument/2006/relationships/hyperlink" Target="https://bowling.lexerbowling.com/bowlingdelapraille/championnatsgenevois2025/pl059.htm" TargetMode="External"/><Relationship Id="rId134" Type="http://schemas.openxmlformats.org/officeDocument/2006/relationships/hyperlink" Target="https://bowling.lexerbowling.com/bowlingdelapraille/championnatsgenevois2025/pl00F.htm" TargetMode="External"/><Relationship Id="rId80" Type="http://schemas.openxmlformats.org/officeDocument/2006/relationships/hyperlink" Target="https://bowling.lexerbowling.com/bowlingdelapraille/championnatsgenevois2025/pl004.htm" TargetMode="External"/><Relationship Id="rId155" Type="http://schemas.openxmlformats.org/officeDocument/2006/relationships/hyperlink" Target="https://bowling.lexerbowling.com/bowlingdelapraille/championnatsgenevois2025/pl01E.htm" TargetMode="External"/><Relationship Id="rId176" Type="http://schemas.openxmlformats.org/officeDocument/2006/relationships/hyperlink" Target="https://bowling.lexerbowling.com/bowlingdelapraille/championnatgenevois2025doublemixte/pl01D.htm" TargetMode="External"/><Relationship Id="rId17" Type="http://schemas.openxmlformats.org/officeDocument/2006/relationships/hyperlink" Target="https://bowling.lexerbowling.com/bowlingdelapraille/championnatsgenevois2025/pl026.htm" TargetMode="External"/><Relationship Id="rId38" Type="http://schemas.openxmlformats.org/officeDocument/2006/relationships/hyperlink" Target="https://bowling.lexerbowling.com/bowlingdelapraille/championnatsgenevois2025/pl037.htm" TargetMode="External"/><Relationship Id="rId59" Type="http://schemas.openxmlformats.org/officeDocument/2006/relationships/hyperlink" Target="https://bowling.lexerbowling.com/bowlingdelapraille/championnatsgenevois2025/pl014.htm" TargetMode="External"/><Relationship Id="rId103" Type="http://schemas.openxmlformats.org/officeDocument/2006/relationships/hyperlink" Target="https://bowling.lexerbowling.com/bowlingdelapraille/championnatsgenevois2025/pl044.htm" TargetMode="External"/><Relationship Id="rId124" Type="http://schemas.openxmlformats.org/officeDocument/2006/relationships/hyperlink" Target="https://bowling.lexerbowling.com/bowlingdelapraille/championnatsgenevois2025/pl034.htm" TargetMode="External"/><Relationship Id="rId70" Type="http://schemas.openxmlformats.org/officeDocument/2006/relationships/hyperlink" Target="https://bowling.lexerbowling.com/bowlingdelapraille/championnatsgenevois2025/pl011.htm" TargetMode="External"/><Relationship Id="rId91" Type="http://schemas.openxmlformats.org/officeDocument/2006/relationships/hyperlink" Target="https://bowling.lexerbowling.com/bowlingdelapraille/championnatsgenevois2025/pl003.htm" TargetMode="External"/><Relationship Id="rId145" Type="http://schemas.openxmlformats.org/officeDocument/2006/relationships/hyperlink" Target="https://bowling.lexerbowling.com/bowlingdelapraille/championnatsgenevois2025/pl03A.htm" TargetMode="External"/><Relationship Id="rId166" Type="http://schemas.openxmlformats.org/officeDocument/2006/relationships/hyperlink" Target="https://bowling.lexerbowling.com/bowlingdelapraille/championnatgenevois2025doublemixte/pl00B.htm" TargetMode="External"/><Relationship Id="rId187" Type="http://schemas.openxmlformats.org/officeDocument/2006/relationships/hyperlink" Target="https://bowling.lexerbowling.com/bowlingdelapraille/championnatgenevois2025doublemixte/pl011.htm" TargetMode="External"/><Relationship Id="rId1" Type="http://schemas.openxmlformats.org/officeDocument/2006/relationships/hyperlink" Target="https://bowling.lexerbowling.com/bowlingdelapraille/championnatsgenevois2025/pl041.htm" TargetMode="External"/><Relationship Id="rId28" Type="http://schemas.openxmlformats.org/officeDocument/2006/relationships/hyperlink" Target="https://bowling.lexerbowling.com/bowlingdelapraille/championnatsgenevois2025/pl00C.htm" TargetMode="External"/><Relationship Id="rId49" Type="http://schemas.openxmlformats.org/officeDocument/2006/relationships/hyperlink" Target="https://bowling.lexerbowling.com/bowlingdelapraille/championnatsgenevois2025/pl02E.htm" TargetMode="External"/><Relationship Id="rId114" Type="http://schemas.openxmlformats.org/officeDocument/2006/relationships/hyperlink" Target="https://bowling.lexerbowling.com/bowlingdelapraille/championnatsgenevois2025/pl03C.htm" TargetMode="External"/><Relationship Id="rId60" Type="http://schemas.openxmlformats.org/officeDocument/2006/relationships/hyperlink" Target="https://bowling.lexerbowling.com/bowlingdelapraille/championnatsgenevois2025/pl036.htm" TargetMode="External"/><Relationship Id="rId81" Type="http://schemas.openxmlformats.org/officeDocument/2006/relationships/hyperlink" Target="https://bowling.lexerbowling.com/bowlingdelapraille/championnatsgenevois2025/pl008.htm" TargetMode="External"/><Relationship Id="rId135" Type="http://schemas.openxmlformats.org/officeDocument/2006/relationships/hyperlink" Target="https://bowling.lexerbowling.com/bowlingdelapraille/championnatsgenevois2025/pl02E.htm" TargetMode="External"/><Relationship Id="rId156" Type="http://schemas.openxmlformats.org/officeDocument/2006/relationships/hyperlink" Target="https://bowling.lexerbowling.com/bowlingdelapraille/championnatsgenevois2025/pl041.htm" TargetMode="External"/><Relationship Id="rId177" Type="http://schemas.openxmlformats.org/officeDocument/2006/relationships/hyperlink" Target="https://bowling.lexerbowling.com/bowlingdelapraille/championnatgenevois2025doublemixte/pl001.ht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s://bowling.lexerbowling.com/bowlingdelapraille/championnatsgenevois2025/pl057.htm" TargetMode="External"/><Relationship Id="rId21" Type="http://schemas.openxmlformats.org/officeDocument/2006/relationships/hyperlink" Target="https://bowling.lexerbowling.com/bowlingdelapraille/championnatsgenevois2025/pl00A.htm" TargetMode="External"/><Relationship Id="rId42" Type="http://schemas.openxmlformats.org/officeDocument/2006/relationships/hyperlink" Target="https://bowling.lexerbowling.com/bowlingdelapraille/championnatsgenevois2025/pl010.htm" TargetMode="External"/><Relationship Id="rId47" Type="http://schemas.openxmlformats.org/officeDocument/2006/relationships/hyperlink" Target="https://bowling.lexerbowling.com/bowlingdelapraille/championnatsgenevois2025/pl02B.htm" TargetMode="External"/><Relationship Id="rId63" Type="http://schemas.openxmlformats.org/officeDocument/2006/relationships/hyperlink" Target="https://bowling.lexerbowling.com/bowlingdelapraille/championnatsgenevois2025/pl02D.htm" TargetMode="External"/><Relationship Id="rId68" Type="http://schemas.openxmlformats.org/officeDocument/2006/relationships/hyperlink" Target="https://bowling.lexerbowling.com/bowlingdelapraille/championnatsgenevois2025/pl02C.htm" TargetMode="External"/><Relationship Id="rId16" Type="http://schemas.openxmlformats.org/officeDocument/2006/relationships/hyperlink" Target="https://bowling.lexerbowling.com/bowlingdelapraille/championnatsgenevois2025/pl05A.htm" TargetMode="External"/><Relationship Id="rId11" Type="http://schemas.openxmlformats.org/officeDocument/2006/relationships/hyperlink" Target="https://bowling.lexerbowling.com/bowlingdelapraille/championnatsgenevois2025/pl005.htm" TargetMode="External"/><Relationship Id="rId24" Type="http://schemas.openxmlformats.org/officeDocument/2006/relationships/hyperlink" Target="https://bowling.lexerbowling.com/bowlingdelapraille/championnatsgenevois2025/pl04B.htm" TargetMode="External"/><Relationship Id="rId32" Type="http://schemas.openxmlformats.org/officeDocument/2006/relationships/hyperlink" Target="https://bowling.lexerbowling.com/bowlingdelapraille/championnatsgenevois2025/pl059.htm" TargetMode="External"/><Relationship Id="rId37" Type="http://schemas.openxmlformats.org/officeDocument/2006/relationships/hyperlink" Target="https://bowling.lexerbowling.com/bowlingdelapraille/championnatsgenevois2025/pl01D.htm" TargetMode="External"/><Relationship Id="rId40" Type="http://schemas.openxmlformats.org/officeDocument/2006/relationships/hyperlink" Target="https://bowling.lexerbowling.com/bowlingdelapraille/championnatsgenevois2025/pl020.htm" TargetMode="External"/><Relationship Id="rId45" Type="http://schemas.openxmlformats.org/officeDocument/2006/relationships/hyperlink" Target="https://bowling.lexerbowling.com/bowlingdelapraille/championnatsgenevois2025/pl009.htm" TargetMode="External"/><Relationship Id="rId53" Type="http://schemas.openxmlformats.org/officeDocument/2006/relationships/hyperlink" Target="https://bowling.lexerbowling.com/bowlingdelapraille/championnatsgenevois2025/pl022.htm" TargetMode="External"/><Relationship Id="rId58" Type="http://schemas.openxmlformats.org/officeDocument/2006/relationships/hyperlink" Target="https://bowling.lexerbowling.com/bowlingdelapraille/championnatsgenevois2025/pl012.htm" TargetMode="External"/><Relationship Id="rId66" Type="http://schemas.openxmlformats.org/officeDocument/2006/relationships/hyperlink" Target="https://bowling.lexerbowling.com/bowlingdelapraille/championnatsgenevois2025/pl017.htm" TargetMode="External"/><Relationship Id="rId74" Type="http://schemas.openxmlformats.org/officeDocument/2006/relationships/hyperlink" Target="https://bowling.lexerbowling.com/bowlingdelapraille/championnatsgenevois2025/pl047.htm" TargetMode="External"/><Relationship Id="rId79" Type="http://schemas.openxmlformats.org/officeDocument/2006/relationships/hyperlink" Target="https://bowling.lexerbowling.com/bowlingdelapraille/championnatsgenevois2025/pl006.htm" TargetMode="External"/><Relationship Id="rId5" Type="http://schemas.openxmlformats.org/officeDocument/2006/relationships/hyperlink" Target="https://bowling.lexerbowling.com/bowlingdelapraille/championnatsgenevois2025/pl03D.htm" TargetMode="External"/><Relationship Id="rId61" Type="http://schemas.openxmlformats.org/officeDocument/2006/relationships/hyperlink" Target="https://bowling.lexerbowling.com/bowlingdelapraille/championnatsgenevois2025/pl030.htm" TargetMode="External"/><Relationship Id="rId19" Type="http://schemas.openxmlformats.org/officeDocument/2006/relationships/hyperlink" Target="https://bowling.lexerbowling.com/bowlingdelapraille/championnatsgenevois2025/pl01B.htm" TargetMode="External"/><Relationship Id="rId14" Type="http://schemas.openxmlformats.org/officeDocument/2006/relationships/hyperlink" Target="https://bowling.lexerbowling.com/bowlingdelapraille/championnatsgenevois2025/pl03E.htm" TargetMode="External"/><Relationship Id="rId22" Type="http://schemas.openxmlformats.org/officeDocument/2006/relationships/hyperlink" Target="https://bowling.lexerbowling.com/bowlingdelapraille/championnatsgenevois2025/pl00B.htm" TargetMode="External"/><Relationship Id="rId27" Type="http://schemas.openxmlformats.org/officeDocument/2006/relationships/hyperlink" Target="https://bowling.lexerbowling.com/bowlingdelapraille/championnatsgenevois2025/pl04E.htm" TargetMode="External"/><Relationship Id="rId30" Type="http://schemas.openxmlformats.org/officeDocument/2006/relationships/hyperlink" Target="https://bowling.lexerbowling.com/bowlingdelapraille/championnatsgenevois2025/pl04D.htm" TargetMode="External"/><Relationship Id="rId35" Type="http://schemas.openxmlformats.org/officeDocument/2006/relationships/hyperlink" Target="https://bowling.lexerbowling.com/bowlingdelapraille/championnatsgenevois2025/pl00E.htm" TargetMode="External"/><Relationship Id="rId43" Type="http://schemas.openxmlformats.org/officeDocument/2006/relationships/hyperlink" Target="https://bowling.lexerbowling.com/bowlingdelapraille/championnatsgenevois2025/pl004.htm" TargetMode="External"/><Relationship Id="rId48" Type="http://schemas.openxmlformats.org/officeDocument/2006/relationships/hyperlink" Target="https://bowling.lexerbowling.com/bowlingdelapraille/championnatsgenevois2025/pl023.htm" TargetMode="External"/><Relationship Id="rId56" Type="http://schemas.openxmlformats.org/officeDocument/2006/relationships/hyperlink" Target="https://bowling.lexerbowling.com/bowlingdelapraille/championnatsgenevois2025/pl032.htm" TargetMode="External"/><Relationship Id="rId64" Type="http://schemas.openxmlformats.org/officeDocument/2006/relationships/hyperlink" Target="https://bowling.lexerbowling.com/bowlingdelapraille/championnatsgenevois2025/pl016.htm" TargetMode="External"/><Relationship Id="rId69" Type="http://schemas.openxmlformats.org/officeDocument/2006/relationships/hyperlink" Target="https://bowling.lexerbowling.com/bowlingdelapraille/championnatsgenevois2025/pl048.htm" TargetMode="External"/><Relationship Id="rId77" Type="http://schemas.openxmlformats.org/officeDocument/2006/relationships/hyperlink" Target="https://bowling.lexerbowling.com/bowlingdelapraille/championnatsgenevois2025/pl034.htm" TargetMode="External"/><Relationship Id="rId8" Type="http://schemas.openxmlformats.org/officeDocument/2006/relationships/hyperlink" Target="https://bowling.lexerbowling.com/bowlingdelapraille/championnatsgenevois2025/pl054.htm" TargetMode="External"/><Relationship Id="rId51" Type="http://schemas.openxmlformats.org/officeDocument/2006/relationships/hyperlink" Target="https://bowling.lexerbowling.com/bowlingdelapraille/championnatsgenevois2025/pl021.htm" TargetMode="External"/><Relationship Id="rId72" Type="http://schemas.openxmlformats.org/officeDocument/2006/relationships/hyperlink" Target="https://bowling.lexerbowling.com/bowlingdelapraille/championnatsgenevois2025/pl042.htm" TargetMode="External"/><Relationship Id="rId80" Type="http://schemas.openxmlformats.org/officeDocument/2006/relationships/printerSettings" Target="../printerSettings/printerSettings4.bin"/><Relationship Id="rId3" Type="http://schemas.openxmlformats.org/officeDocument/2006/relationships/hyperlink" Target="https://bowling.lexerbowling.com/bowlingdelapraille/championnatsgenevois2025/pl01E.htm" TargetMode="External"/><Relationship Id="rId12" Type="http://schemas.openxmlformats.org/officeDocument/2006/relationships/hyperlink" Target="https://bowling.lexerbowling.com/bowlingdelapraille/championnatsgenevois2025/pl050.htm" TargetMode="External"/><Relationship Id="rId17" Type="http://schemas.openxmlformats.org/officeDocument/2006/relationships/hyperlink" Target="https://bowling.lexerbowling.com/bowlingdelapraille/championnatsgenevois2025/pl026.htm" TargetMode="External"/><Relationship Id="rId25" Type="http://schemas.openxmlformats.org/officeDocument/2006/relationships/hyperlink" Target="https://bowling.lexerbowling.com/bowlingdelapraille/championnatsgenevois2025/pl056.htm" TargetMode="External"/><Relationship Id="rId33" Type="http://schemas.openxmlformats.org/officeDocument/2006/relationships/hyperlink" Target="https://bowling.lexerbowling.com/bowlingdelapraille/championnatsgenevois2025/pl025.htm" TargetMode="External"/><Relationship Id="rId38" Type="http://schemas.openxmlformats.org/officeDocument/2006/relationships/hyperlink" Target="https://bowling.lexerbowling.com/bowlingdelapraille/championnatsgenevois2025/pl037.htm" TargetMode="External"/><Relationship Id="rId46" Type="http://schemas.openxmlformats.org/officeDocument/2006/relationships/hyperlink" Target="https://bowling.lexerbowling.com/bowlingdelapraille/championnatsgenevois2025/pl00F.htm" TargetMode="External"/><Relationship Id="rId59" Type="http://schemas.openxmlformats.org/officeDocument/2006/relationships/hyperlink" Target="https://bowling.lexerbowling.com/bowlingdelapraille/championnatsgenevois2025/pl014.htm" TargetMode="External"/><Relationship Id="rId67" Type="http://schemas.openxmlformats.org/officeDocument/2006/relationships/hyperlink" Target="https://bowling.lexerbowling.com/bowlingdelapraille/championnatsgenevois2025/pl044.htm" TargetMode="External"/><Relationship Id="rId20" Type="http://schemas.openxmlformats.org/officeDocument/2006/relationships/hyperlink" Target="https://bowling.lexerbowling.com/bowlingdelapraille/championnatsgenevois2025/pl04C.htm" TargetMode="External"/><Relationship Id="rId41" Type="http://schemas.openxmlformats.org/officeDocument/2006/relationships/hyperlink" Target="https://bowling.lexerbowling.com/bowlingdelapraille/championnatsgenevois2025/pl008.htm" TargetMode="External"/><Relationship Id="rId54" Type="http://schemas.openxmlformats.org/officeDocument/2006/relationships/hyperlink" Target="https://bowling.lexerbowling.com/bowlingdelapraille/championnatsgenevois2025/pl024.htm" TargetMode="External"/><Relationship Id="rId62" Type="http://schemas.openxmlformats.org/officeDocument/2006/relationships/hyperlink" Target="https://bowling.lexerbowling.com/bowlingdelapraille/championnatsgenevois2025/pl039.htm" TargetMode="External"/><Relationship Id="rId70" Type="http://schemas.openxmlformats.org/officeDocument/2006/relationships/hyperlink" Target="https://bowling.lexerbowling.com/bowlingdelapraille/championnatsgenevois2025/pl011.htm" TargetMode="External"/><Relationship Id="rId75" Type="http://schemas.openxmlformats.org/officeDocument/2006/relationships/hyperlink" Target="https://bowling.lexerbowling.com/bowlingdelapraille/championnatsgenevois2025/pl049.htm" TargetMode="External"/><Relationship Id="rId1" Type="http://schemas.openxmlformats.org/officeDocument/2006/relationships/hyperlink" Target="https://bowling.lexerbowling.com/bowlingdelapraille/championnatsgenevois2025/pl041.htm" TargetMode="External"/><Relationship Id="rId6" Type="http://schemas.openxmlformats.org/officeDocument/2006/relationships/hyperlink" Target="https://bowling.lexerbowling.com/bowlingdelapraille/championnatsgenevois2025/pl045.htm" TargetMode="External"/><Relationship Id="rId15" Type="http://schemas.openxmlformats.org/officeDocument/2006/relationships/hyperlink" Target="https://bowling.lexerbowling.com/bowlingdelapraille/championnatsgenevois2025/pl002.htm" TargetMode="External"/><Relationship Id="rId23" Type="http://schemas.openxmlformats.org/officeDocument/2006/relationships/hyperlink" Target="https://bowling.lexerbowling.com/bowlingdelapraille/championnatsgenevois2025/pl058.htm" TargetMode="External"/><Relationship Id="rId28" Type="http://schemas.openxmlformats.org/officeDocument/2006/relationships/hyperlink" Target="https://bowling.lexerbowling.com/bowlingdelapraille/championnatsgenevois2025/pl00C.htm" TargetMode="External"/><Relationship Id="rId36" Type="http://schemas.openxmlformats.org/officeDocument/2006/relationships/hyperlink" Target="https://bowling.lexerbowling.com/bowlingdelapraille/championnatsgenevois2025/pl007.htm" TargetMode="External"/><Relationship Id="rId49" Type="http://schemas.openxmlformats.org/officeDocument/2006/relationships/hyperlink" Target="https://bowling.lexerbowling.com/bowlingdelapraille/championnatsgenevois2025/pl02E.htm" TargetMode="External"/><Relationship Id="rId57" Type="http://schemas.openxmlformats.org/officeDocument/2006/relationships/hyperlink" Target="https://bowling.lexerbowling.com/bowlingdelapraille/championnatsgenevois2025/pl03A.htm" TargetMode="External"/><Relationship Id="rId10" Type="http://schemas.openxmlformats.org/officeDocument/2006/relationships/hyperlink" Target="https://bowling.lexerbowling.com/bowlingdelapraille/championnatsgenevois2025/pl040.htm" TargetMode="External"/><Relationship Id="rId31" Type="http://schemas.openxmlformats.org/officeDocument/2006/relationships/hyperlink" Target="https://bowling.lexerbowling.com/bowlingdelapraille/championnatsgenevois2025/pl01C.htm" TargetMode="External"/><Relationship Id="rId44" Type="http://schemas.openxmlformats.org/officeDocument/2006/relationships/hyperlink" Target="https://bowling.lexerbowling.com/bowlingdelapraille/championnatsgenevois2025/pl00D.htm" TargetMode="External"/><Relationship Id="rId52" Type="http://schemas.openxmlformats.org/officeDocument/2006/relationships/hyperlink" Target="https://bowling.lexerbowling.com/bowlingdelapraille/championnatsgenevois2025/pl003.htm" TargetMode="External"/><Relationship Id="rId60" Type="http://schemas.openxmlformats.org/officeDocument/2006/relationships/hyperlink" Target="https://bowling.lexerbowling.com/bowlingdelapraille/championnatsgenevois2025/pl036.htm" TargetMode="External"/><Relationship Id="rId65" Type="http://schemas.openxmlformats.org/officeDocument/2006/relationships/hyperlink" Target="https://bowling.lexerbowling.com/bowlingdelapraille/championnatsgenevois2025/pl015.htm" TargetMode="External"/><Relationship Id="rId73" Type="http://schemas.openxmlformats.org/officeDocument/2006/relationships/hyperlink" Target="https://bowling.lexerbowling.com/bowlingdelapraille/championnatsgenevois2025/pl046.htm" TargetMode="External"/><Relationship Id="rId78" Type="http://schemas.openxmlformats.org/officeDocument/2006/relationships/hyperlink" Target="https://bowling.lexerbowling.com/bowlingdelapraille/championnatsgenevois2025/pl028.htm" TargetMode="External"/><Relationship Id="rId4" Type="http://schemas.openxmlformats.org/officeDocument/2006/relationships/hyperlink" Target="https://bowling.lexerbowling.com/bowlingdelapraille/championnatsgenevois2025/pl051.htm" TargetMode="External"/><Relationship Id="rId9" Type="http://schemas.openxmlformats.org/officeDocument/2006/relationships/hyperlink" Target="https://bowling.lexerbowling.com/bowlingdelapraille/championnatsgenevois2025/pl052.htm" TargetMode="External"/><Relationship Id="rId13" Type="http://schemas.openxmlformats.org/officeDocument/2006/relationships/hyperlink" Target="https://bowling.lexerbowling.com/bowlingdelapraille/championnatsgenevois2025/pl053.htm" TargetMode="External"/><Relationship Id="rId18" Type="http://schemas.openxmlformats.org/officeDocument/2006/relationships/hyperlink" Target="https://bowling.lexerbowling.com/bowlingdelapraille/championnatsgenevois2025/pl019.htm" TargetMode="External"/><Relationship Id="rId39" Type="http://schemas.openxmlformats.org/officeDocument/2006/relationships/hyperlink" Target="https://bowling.lexerbowling.com/bowlingdelapraille/championnatsgenevois2025/pl001.htm" TargetMode="External"/><Relationship Id="rId34" Type="http://schemas.openxmlformats.org/officeDocument/2006/relationships/hyperlink" Target="https://bowling.lexerbowling.com/bowlingdelapraille/championnatsgenevois2025/pl027.htm" TargetMode="External"/><Relationship Id="rId50" Type="http://schemas.openxmlformats.org/officeDocument/2006/relationships/hyperlink" Target="https://bowling.lexerbowling.com/bowlingdelapraille/championnatsgenevois2025/pl02A.htm" TargetMode="External"/><Relationship Id="rId55" Type="http://schemas.openxmlformats.org/officeDocument/2006/relationships/hyperlink" Target="https://bowling.lexerbowling.com/bowlingdelapraille/championnatsgenevois2025/pl03B.htm" TargetMode="External"/><Relationship Id="rId76" Type="http://schemas.openxmlformats.org/officeDocument/2006/relationships/hyperlink" Target="https://bowling.lexerbowling.com/bowlingdelapraille/championnatsgenevois2025/pl043.htm" TargetMode="External"/><Relationship Id="rId7" Type="http://schemas.openxmlformats.org/officeDocument/2006/relationships/hyperlink" Target="https://bowling.lexerbowling.com/bowlingdelapraille/championnatsgenevois2025/pl01F.htm" TargetMode="External"/><Relationship Id="rId71" Type="http://schemas.openxmlformats.org/officeDocument/2006/relationships/hyperlink" Target="https://bowling.lexerbowling.com/bowlingdelapraille/championnatsgenevois2025/pl038.htm" TargetMode="External"/><Relationship Id="rId2" Type="http://schemas.openxmlformats.org/officeDocument/2006/relationships/hyperlink" Target="https://bowling.lexerbowling.com/bowlingdelapraille/championnatsgenevois2025/pl055.htm" TargetMode="External"/><Relationship Id="rId29" Type="http://schemas.openxmlformats.org/officeDocument/2006/relationships/hyperlink" Target="https://bowling.lexerbowling.com/bowlingdelapraille/championnatsgenevois2025/pl01A.htm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s://bowling.lexerbowling.com/bowlingdelapraille/championnatsgenevois2025/pl00D.htm" TargetMode="External"/><Relationship Id="rId18" Type="http://schemas.openxmlformats.org/officeDocument/2006/relationships/hyperlink" Target="https://bowling.lexerbowling.com/bowlingdelapraille/championnatsgenevois2025/pl02D.htm" TargetMode="External"/><Relationship Id="rId26" Type="http://schemas.openxmlformats.org/officeDocument/2006/relationships/hyperlink" Target="https://bowling.lexerbowling.com/bowlingdelapraille/championnatsgenevois2025/pl02F.htm" TargetMode="External"/><Relationship Id="rId39" Type="http://schemas.openxmlformats.org/officeDocument/2006/relationships/hyperlink" Target="https://bowling.lexerbowling.com/bowlingdelapraille/championnatsgenevois2025/pl03F.htm" TargetMode="External"/><Relationship Id="rId21" Type="http://schemas.openxmlformats.org/officeDocument/2006/relationships/hyperlink" Target="https://bowling.lexerbowling.com/bowlingdelapraille/championnatsgenevois2025/pl033.htm" TargetMode="External"/><Relationship Id="rId34" Type="http://schemas.openxmlformats.org/officeDocument/2006/relationships/hyperlink" Target="https://bowling.lexerbowling.com/bowlingdelapraille/championnatsgenevois2025/pl059.htm" TargetMode="External"/><Relationship Id="rId42" Type="http://schemas.openxmlformats.org/officeDocument/2006/relationships/hyperlink" Target="https://bowling.lexerbowling.com/bowlingdelapraille/championnatsgenevois2025/pl03E.htm" TargetMode="External"/><Relationship Id="rId47" Type="http://schemas.openxmlformats.org/officeDocument/2006/relationships/hyperlink" Target="https://bowling.lexerbowling.com/bowlingdelapraille/championnatsgenevois2025/pl05A.htm" TargetMode="External"/><Relationship Id="rId50" Type="http://schemas.openxmlformats.org/officeDocument/2006/relationships/hyperlink" Target="https://bowling.lexerbowling.com/bowlingdelapraille/championnatsgenevois2025/pl043.htm" TargetMode="External"/><Relationship Id="rId55" Type="http://schemas.openxmlformats.org/officeDocument/2006/relationships/hyperlink" Target="https://bowling.lexerbowling.com/bowlingdelapraille/championnatsgenevois2025/pl006.htm" TargetMode="External"/><Relationship Id="rId7" Type="http://schemas.openxmlformats.org/officeDocument/2006/relationships/hyperlink" Target="https://bowling.lexerbowling.com/bowlingdelapraille/championnatsgenevois2025/pl02E.htm" TargetMode="External"/><Relationship Id="rId2" Type="http://schemas.openxmlformats.org/officeDocument/2006/relationships/hyperlink" Target="https://bowling.lexerbowling.com/bowlingdelapraille/championnatsgenevois2025/pl008.htm" TargetMode="External"/><Relationship Id="rId16" Type="http://schemas.openxmlformats.org/officeDocument/2006/relationships/hyperlink" Target="https://bowling.lexerbowling.com/bowlingdelapraille/championnatsgenevois2025/pl03A.htm" TargetMode="External"/><Relationship Id="rId29" Type="http://schemas.openxmlformats.org/officeDocument/2006/relationships/hyperlink" Target="https://bowling.lexerbowling.com/bowlingdelapraille/championnatsgenevois2025/pl014.htm" TargetMode="External"/><Relationship Id="rId11" Type="http://schemas.openxmlformats.org/officeDocument/2006/relationships/hyperlink" Target="https://bowling.lexerbowling.com/bowlingdelapraille/championnatsgenevois2025/pl009.htm" TargetMode="External"/><Relationship Id="rId24" Type="http://schemas.openxmlformats.org/officeDocument/2006/relationships/hyperlink" Target="https://bowling.lexerbowling.com/bowlingdelapraille/championnatsgenevois2025/pl044.htm" TargetMode="External"/><Relationship Id="rId32" Type="http://schemas.openxmlformats.org/officeDocument/2006/relationships/hyperlink" Target="https://bowling.lexerbowling.com/bowlingdelapraille/championnatsgenevois2025/pl015.htm" TargetMode="External"/><Relationship Id="rId37" Type="http://schemas.openxmlformats.org/officeDocument/2006/relationships/hyperlink" Target="https://bowling.lexerbowling.com/bowlingdelapraille/championnatsgenevois2025/pl055.htm" TargetMode="External"/><Relationship Id="rId40" Type="http://schemas.openxmlformats.org/officeDocument/2006/relationships/hyperlink" Target="https://bowling.lexerbowling.com/bowlingdelapraille/championnatsgenevois2025/pl054.htm" TargetMode="External"/><Relationship Id="rId45" Type="http://schemas.openxmlformats.org/officeDocument/2006/relationships/hyperlink" Target="https://bowling.lexerbowling.com/bowlingdelapraille/championnatsgenevois2025/pl034.htm" TargetMode="External"/><Relationship Id="rId53" Type="http://schemas.openxmlformats.org/officeDocument/2006/relationships/hyperlink" Target="https://bowling.lexerbowling.com/bowlingdelapraille/championnatsgenevois2025/pl041.htm" TargetMode="External"/><Relationship Id="rId5" Type="http://schemas.openxmlformats.org/officeDocument/2006/relationships/hyperlink" Target="https://bowling.lexerbowling.com/bowlingdelapraille/championnatsgenevois2025/pl020.htm" TargetMode="External"/><Relationship Id="rId19" Type="http://schemas.openxmlformats.org/officeDocument/2006/relationships/hyperlink" Target="https://bowling.lexerbowling.com/bowlingdelapraille/championnatsgenevois2025/pl030.htm" TargetMode="External"/><Relationship Id="rId4" Type="http://schemas.openxmlformats.org/officeDocument/2006/relationships/hyperlink" Target="https://bowling.lexerbowling.com/bowlingdelapraille/championnatsgenevois2025/pl007.htm" TargetMode="External"/><Relationship Id="rId9" Type="http://schemas.openxmlformats.org/officeDocument/2006/relationships/hyperlink" Target="https://bowling.lexerbowling.com/bowlingdelapraille/championnatsgenevois2025/pl022.htm" TargetMode="External"/><Relationship Id="rId14" Type="http://schemas.openxmlformats.org/officeDocument/2006/relationships/hyperlink" Target="https://bowling.lexerbowling.com/bowlingdelapraille/championnatsgenevois2025/pl02A.htm" TargetMode="External"/><Relationship Id="rId22" Type="http://schemas.openxmlformats.org/officeDocument/2006/relationships/hyperlink" Target="https://bowling.lexerbowling.com/bowlingdelapraille/championnatsgenevois2025/pl03B.htm" TargetMode="External"/><Relationship Id="rId27" Type="http://schemas.openxmlformats.org/officeDocument/2006/relationships/hyperlink" Target="https://bowling.lexerbowling.com/bowlingdelapraille/championnatsgenevois2025/pl032.htm" TargetMode="External"/><Relationship Id="rId30" Type="http://schemas.openxmlformats.org/officeDocument/2006/relationships/hyperlink" Target="https://bowling.lexerbowling.com/bowlingdelapraille/championnatsgenevois2025/pl02C.htm" TargetMode="External"/><Relationship Id="rId35" Type="http://schemas.openxmlformats.org/officeDocument/2006/relationships/hyperlink" Target="https://bowling.lexerbowling.com/bowlingdelapraille/championnatsgenevois2025/pl03C.htm" TargetMode="External"/><Relationship Id="rId43" Type="http://schemas.openxmlformats.org/officeDocument/2006/relationships/hyperlink" Target="https://bowling.lexerbowling.com/bowlingdelapraille/championnatsgenevois2025/pl050.htm" TargetMode="External"/><Relationship Id="rId48" Type="http://schemas.openxmlformats.org/officeDocument/2006/relationships/hyperlink" Target="https://bowling.lexerbowling.com/bowlingdelapraille/championnatsgenevois2025/pl045.htm" TargetMode="External"/><Relationship Id="rId56" Type="http://schemas.openxmlformats.org/officeDocument/2006/relationships/hyperlink" Target="https://bowling.lexerbowling.com/bowlingdelapraille/championnatsgenevois2025/pl002.htm" TargetMode="External"/><Relationship Id="rId8" Type="http://schemas.openxmlformats.org/officeDocument/2006/relationships/hyperlink" Target="https://bowling.lexerbowling.com/bowlingdelapraille/championnatsgenevois2025/pl021.htm" TargetMode="External"/><Relationship Id="rId51" Type="http://schemas.openxmlformats.org/officeDocument/2006/relationships/hyperlink" Target="https://bowling.lexerbowling.com/bowlingdelapraille/championnatsgenevois2025/pl005.htm" TargetMode="External"/><Relationship Id="rId3" Type="http://schemas.openxmlformats.org/officeDocument/2006/relationships/hyperlink" Target="https://bowling.lexerbowling.com/bowlingdelapraille/championnatsgenevois2025/pl00E.htm" TargetMode="External"/><Relationship Id="rId12" Type="http://schemas.openxmlformats.org/officeDocument/2006/relationships/hyperlink" Target="https://bowling.lexerbowling.com/bowlingdelapraille/championnatsgenevois2025/pl003.htm" TargetMode="External"/><Relationship Id="rId17" Type="http://schemas.openxmlformats.org/officeDocument/2006/relationships/hyperlink" Target="https://bowling.lexerbowling.com/bowlingdelapraille/championnatsgenevois2025/pl039.htm" TargetMode="External"/><Relationship Id="rId25" Type="http://schemas.openxmlformats.org/officeDocument/2006/relationships/hyperlink" Target="https://bowling.lexerbowling.com/bowlingdelapraille/championnatsgenevois2025/pl016.htm" TargetMode="External"/><Relationship Id="rId33" Type="http://schemas.openxmlformats.org/officeDocument/2006/relationships/hyperlink" Target="https://bowling.lexerbowling.com/bowlingdelapraille/championnatsgenevois2025/pl025.htm" TargetMode="External"/><Relationship Id="rId38" Type="http://schemas.openxmlformats.org/officeDocument/2006/relationships/hyperlink" Target="https://bowling.lexerbowling.com/bowlingdelapraille/championnatsgenevois2025/pl03D.htm" TargetMode="External"/><Relationship Id="rId46" Type="http://schemas.openxmlformats.org/officeDocument/2006/relationships/hyperlink" Target="https://bowling.lexerbowling.com/bowlingdelapraille/championnatsgenevois2025/pl051.htm" TargetMode="External"/><Relationship Id="rId20" Type="http://schemas.openxmlformats.org/officeDocument/2006/relationships/hyperlink" Target="https://bowling.lexerbowling.com/bowlingdelapraille/championnatsgenevois2025/pl01C.htm" TargetMode="External"/><Relationship Id="rId41" Type="http://schemas.openxmlformats.org/officeDocument/2006/relationships/hyperlink" Target="https://bowling.lexerbowling.com/bowlingdelapraille/championnatsgenevois2025/pl040.htm" TargetMode="External"/><Relationship Id="rId54" Type="http://schemas.openxmlformats.org/officeDocument/2006/relationships/hyperlink" Target="https://bowling.lexerbowling.com/bowlingdelapraille/championnatsgenevois2025/pl01F.htm" TargetMode="External"/><Relationship Id="rId1" Type="http://schemas.openxmlformats.org/officeDocument/2006/relationships/hyperlink" Target="https://bowling.lexerbowling.com/bowlingdelapraille/championnatsgenevois2025/pl004.htm" TargetMode="External"/><Relationship Id="rId6" Type="http://schemas.openxmlformats.org/officeDocument/2006/relationships/hyperlink" Target="https://bowling.lexerbowling.com/bowlingdelapraille/championnatsgenevois2025/pl001.htm" TargetMode="External"/><Relationship Id="rId15" Type="http://schemas.openxmlformats.org/officeDocument/2006/relationships/hyperlink" Target="https://bowling.lexerbowling.com/bowlingdelapraille/championnatsgenevois2025/pl00F.htm" TargetMode="External"/><Relationship Id="rId23" Type="http://schemas.openxmlformats.org/officeDocument/2006/relationships/hyperlink" Target="https://bowling.lexerbowling.com/bowlingdelapraille/championnatsgenevois2025/pl017.htm" TargetMode="External"/><Relationship Id="rId28" Type="http://schemas.openxmlformats.org/officeDocument/2006/relationships/hyperlink" Target="https://bowling.lexerbowling.com/bowlingdelapraille/championnatsgenevois2025/pl04D.htm" TargetMode="External"/><Relationship Id="rId36" Type="http://schemas.openxmlformats.org/officeDocument/2006/relationships/hyperlink" Target="https://bowling.lexerbowling.com/bowlingdelapraille/championnatsgenevois2025/pl052.htm" TargetMode="External"/><Relationship Id="rId49" Type="http://schemas.openxmlformats.org/officeDocument/2006/relationships/hyperlink" Target="https://bowling.lexerbowling.com/bowlingdelapraille/championnatsgenevois2025/pl028.htm" TargetMode="External"/><Relationship Id="rId57" Type="http://schemas.openxmlformats.org/officeDocument/2006/relationships/printerSettings" Target="../printerSettings/printerSettings5.bin"/><Relationship Id="rId10" Type="http://schemas.openxmlformats.org/officeDocument/2006/relationships/hyperlink" Target="https://bowling.lexerbowling.com/bowlingdelapraille/championnatsgenevois2025/pl02B.htm" TargetMode="External"/><Relationship Id="rId31" Type="http://schemas.openxmlformats.org/officeDocument/2006/relationships/hyperlink" Target="https://bowling.lexerbowling.com/bowlingdelapraille/championnatsgenevois2025/pl049.htm" TargetMode="External"/><Relationship Id="rId44" Type="http://schemas.openxmlformats.org/officeDocument/2006/relationships/hyperlink" Target="https://bowling.lexerbowling.com/bowlingdelapraille/championnatsgenevois2025/pl053.htm" TargetMode="External"/><Relationship Id="rId52" Type="http://schemas.openxmlformats.org/officeDocument/2006/relationships/hyperlink" Target="https://bowling.lexerbowling.com/bowlingdelapraille/championnatsgenevois2025/pl01E.htm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bowling.lexerbowling.com/bowlingdelapraille/championnatsgenevois2025/pl00F.htm" TargetMode="External"/><Relationship Id="rId13" Type="http://schemas.openxmlformats.org/officeDocument/2006/relationships/hyperlink" Target="https://bowling.lexerbowling.com/bowlingdelapraille/championnatsgenevois2025/pl026.htm" TargetMode="External"/><Relationship Id="rId18" Type="http://schemas.openxmlformats.org/officeDocument/2006/relationships/hyperlink" Target="https://bowling.lexerbowling.com/bowlingdelapraille/championnatsgenevois2025/pl00E.htm" TargetMode="External"/><Relationship Id="rId3" Type="http://schemas.openxmlformats.org/officeDocument/2006/relationships/hyperlink" Target="https://bowling.lexerbowling.com/bowlingdelapraille/championnatsgenevois2025/pl043.htm" TargetMode="External"/><Relationship Id="rId21" Type="http://schemas.openxmlformats.org/officeDocument/2006/relationships/hyperlink" Target="https://bowling.lexerbowling.com/bowlingdelapraille/championnatsgenevois2025/pl039.htm" TargetMode="External"/><Relationship Id="rId7" Type="http://schemas.openxmlformats.org/officeDocument/2006/relationships/hyperlink" Target="https://bowling.lexerbowling.com/bowlingdelapraille/championnatsgenevois2025/pl01B.htm" TargetMode="External"/><Relationship Id="rId12" Type="http://schemas.openxmlformats.org/officeDocument/2006/relationships/hyperlink" Target="https://bowling.lexerbowling.com/bowlingdelapraille/championnatsgenevois2025/pl00A.htm" TargetMode="External"/><Relationship Id="rId17" Type="http://schemas.openxmlformats.org/officeDocument/2006/relationships/hyperlink" Target="https://bowling.lexerbowling.com/bowlingdelapraille/championnatsgenevois2025/pl004.htm" TargetMode="External"/><Relationship Id="rId25" Type="http://schemas.openxmlformats.org/officeDocument/2006/relationships/printerSettings" Target="../printerSettings/printerSettings6.bin"/><Relationship Id="rId2" Type="http://schemas.openxmlformats.org/officeDocument/2006/relationships/hyperlink" Target="https://bowling.lexerbowling.com/bowlingdelapraille/championnatsgenevois2025/pl051.htm" TargetMode="External"/><Relationship Id="rId16" Type="http://schemas.openxmlformats.org/officeDocument/2006/relationships/hyperlink" Target="https://bowling.lexerbowling.com/bowlingdelapraille/championnatsgenevois2025/pl037.htm" TargetMode="External"/><Relationship Id="rId20" Type="http://schemas.openxmlformats.org/officeDocument/2006/relationships/hyperlink" Target="https://bowling.lexerbowling.com/bowlingdelapraille/championnatsgenevois2025/pl030.htm" TargetMode="External"/><Relationship Id="rId1" Type="http://schemas.openxmlformats.org/officeDocument/2006/relationships/hyperlink" Target="https://bowling.lexerbowling.com/bowlingdelapraille/championnatsgenevois2025/pl028.htm" TargetMode="External"/><Relationship Id="rId6" Type="http://schemas.openxmlformats.org/officeDocument/2006/relationships/hyperlink" Target="https://bowling.lexerbowling.com/bowlingdelapraille/championnatsgenevois2025/pl052.htm" TargetMode="External"/><Relationship Id="rId11" Type="http://schemas.openxmlformats.org/officeDocument/2006/relationships/hyperlink" Target="https://bowling.lexerbowling.com/bowlingdelapraille/championnatsgenevois2025/pl00D.htm" TargetMode="External"/><Relationship Id="rId24" Type="http://schemas.openxmlformats.org/officeDocument/2006/relationships/hyperlink" Target="https://bowling.lexerbowling.com/bowlingdelapraille/championnatsgenevois2025/pl032.htm" TargetMode="External"/><Relationship Id="rId5" Type="http://schemas.openxmlformats.org/officeDocument/2006/relationships/hyperlink" Target="https://bowling.lexerbowling.com/bowlingdelapraille/championnatsgenevois2025/pl055.htm" TargetMode="External"/><Relationship Id="rId15" Type="http://schemas.openxmlformats.org/officeDocument/2006/relationships/hyperlink" Target="https://bowling.lexerbowling.com/bowlingdelapraille/championnatsgenevois2025/pl008.htm" TargetMode="External"/><Relationship Id="rId23" Type="http://schemas.openxmlformats.org/officeDocument/2006/relationships/hyperlink" Target="https://bowling.lexerbowling.com/bowlingdelapraille/championnatsgenevois2025/pl036.htm" TargetMode="External"/><Relationship Id="rId10" Type="http://schemas.openxmlformats.org/officeDocument/2006/relationships/hyperlink" Target="https://bowling.lexerbowling.com/bowlingdelapraille/championnatsgenevois2025/pl02B.htm" TargetMode="External"/><Relationship Id="rId19" Type="http://schemas.openxmlformats.org/officeDocument/2006/relationships/hyperlink" Target="https://bowling.lexerbowling.com/bowlingdelapraille/championnatsgenevois2025/pl03A.htm" TargetMode="External"/><Relationship Id="rId4" Type="http://schemas.openxmlformats.org/officeDocument/2006/relationships/hyperlink" Target="https://bowling.lexerbowling.com/bowlingdelapraille/championnatsgenevois2025/pl045.htm" TargetMode="External"/><Relationship Id="rId9" Type="http://schemas.openxmlformats.org/officeDocument/2006/relationships/hyperlink" Target="https://bowling.lexerbowling.com/bowlingdelapraille/championnatsgenevois2025/pl02E.htm" TargetMode="External"/><Relationship Id="rId14" Type="http://schemas.openxmlformats.org/officeDocument/2006/relationships/hyperlink" Target="https://bowling.lexerbowling.com/bowlingdelapraille/championnatsgenevois2025/pl027.htm" TargetMode="External"/><Relationship Id="rId22" Type="http://schemas.openxmlformats.org/officeDocument/2006/relationships/hyperlink" Target="https://bowling.lexerbowling.com/bowlingdelapraille/championnatsgenevois2025/pl02D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BF2AE-0763-4737-9118-D166F44B187D}">
  <dimension ref="A1:BC106"/>
  <sheetViews>
    <sheetView tabSelected="1" zoomScaleNormal="100" workbookViewId="0">
      <selection activeCell="A2" sqref="A2:G2"/>
    </sheetView>
  </sheetViews>
  <sheetFormatPr baseColWidth="10" defaultColWidth="11.54296875" defaultRowHeight="14.4" x14ac:dyDescent="0.3"/>
  <cols>
    <col min="1" max="7" width="11.54296875" style="18"/>
    <col min="8" max="8" width="9" style="18" customWidth="1"/>
    <col min="9" max="15" width="11.54296875" style="18"/>
    <col min="16" max="16" width="9" style="18" customWidth="1"/>
    <col min="17" max="23" width="11.54296875" style="18"/>
    <col min="24" max="24" width="9" style="18" customWidth="1"/>
    <col min="25" max="25" width="6" style="18" customWidth="1"/>
    <col min="26" max="29" width="11.54296875" style="18"/>
    <col min="30" max="31" width="11.54296875" style="51"/>
    <col min="32" max="32" width="11.54296875" style="18"/>
    <col min="33" max="33" width="4.36328125" style="18" bestFit="1" customWidth="1"/>
    <col min="34" max="16384" width="11.54296875" style="18"/>
  </cols>
  <sheetData>
    <row r="1" spans="1:55" ht="21" x14ac:dyDescent="0.3">
      <c r="A1" s="162" t="s">
        <v>104</v>
      </c>
      <c r="B1" s="162"/>
      <c r="C1" s="162"/>
      <c r="D1" s="162"/>
      <c r="E1" s="162"/>
      <c r="F1" s="162"/>
      <c r="G1" s="162"/>
      <c r="I1" s="162" t="s">
        <v>104</v>
      </c>
      <c r="J1" s="162"/>
      <c r="K1" s="162"/>
      <c r="L1" s="162"/>
      <c r="M1" s="162"/>
      <c r="N1" s="162"/>
      <c r="O1" s="162"/>
      <c r="Q1" s="162" t="s">
        <v>104</v>
      </c>
      <c r="R1" s="162"/>
      <c r="S1" s="162"/>
      <c r="T1" s="162"/>
      <c r="U1" s="162"/>
      <c r="V1" s="162"/>
      <c r="W1" s="162"/>
      <c r="Y1" s="162" t="s">
        <v>104</v>
      </c>
      <c r="Z1" s="162"/>
      <c r="AA1" s="162"/>
      <c r="AB1" s="162"/>
      <c r="AC1" s="162"/>
      <c r="AD1" s="162"/>
      <c r="AE1" s="162"/>
      <c r="AG1" s="162" t="s">
        <v>104</v>
      </c>
      <c r="AH1" s="162"/>
      <c r="AI1" s="162"/>
      <c r="AJ1" s="162"/>
      <c r="AK1" s="162"/>
      <c r="AL1" s="162"/>
      <c r="AM1" s="162"/>
      <c r="AO1" s="157" t="s">
        <v>104</v>
      </c>
      <c r="AP1" s="157"/>
      <c r="AQ1" s="157"/>
      <c r="AR1" s="157"/>
      <c r="AS1" s="157"/>
      <c r="AT1" s="157"/>
      <c r="AU1" s="157"/>
      <c r="AV1"/>
      <c r="AW1" s="157" t="s">
        <v>104</v>
      </c>
      <c r="AX1" s="157"/>
      <c r="AY1" s="157"/>
      <c r="AZ1" s="157"/>
      <c r="BA1" s="157"/>
      <c r="BB1" s="157"/>
      <c r="BC1" s="157"/>
    </row>
    <row r="2" spans="1:55" ht="21" x14ac:dyDescent="0.3">
      <c r="A2" s="162" t="s">
        <v>164</v>
      </c>
      <c r="B2" s="162"/>
      <c r="C2" s="162"/>
      <c r="D2" s="162"/>
      <c r="E2" s="162"/>
      <c r="F2" s="162"/>
      <c r="G2" s="162"/>
      <c r="I2" s="162" t="s">
        <v>158</v>
      </c>
      <c r="J2" s="162"/>
      <c r="K2" s="162"/>
      <c r="L2" s="162"/>
      <c r="M2" s="162"/>
      <c r="N2" s="162"/>
      <c r="O2" s="162"/>
      <c r="Q2" s="162" t="s">
        <v>105</v>
      </c>
      <c r="R2" s="162"/>
      <c r="S2" s="162"/>
      <c r="T2" s="162"/>
      <c r="U2" s="162"/>
      <c r="V2" s="162"/>
      <c r="W2" s="162"/>
      <c r="Y2" s="162" t="s">
        <v>106</v>
      </c>
      <c r="Z2" s="162"/>
      <c r="AA2" s="162"/>
      <c r="AB2" s="162"/>
      <c r="AC2" s="162"/>
      <c r="AD2" s="162"/>
      <c r="AE2" s="162"/>
      <c r="AG2" s="162" t="s">
        <v>107</v>
      </c>
      <c r="AH2" s="162"/>
      <c r="AI2" s="162"/>
      <c r="AJ2" s="162"/>
      <c r="AK2" s="162"/>
      <c r="AL2" s="162"/>
      <c r="AM2" s="162"/>
      <c r="AO2" s="157" t="s">
        <v>135</v>
      </c>
      <c r="AP2" s="157"/>
      <c r="AQ2" s="157"/>
      <c r="AR2" s="157"/>
      <c r="AS2" s="157"/>
      <c r="AT2" s="157"/>
      <c r="AU2" s="157"/>
      <c r="AV2"/>
      <c r="AW2" s="157" t="s">
        <v>136</v>
      </c>
      <c r="AX2" s="157"/>
      <c r="AY2" s="157"/>
      <c r="AZ2" s="157"/>
      <c r="BA2" s="157"/>
      <c r="BB2" s="157"/>
      <c r="BC2" s="157"/>
    </row>
    <row r="3" spans="1:55" ht="21" x14ac:dyDescent="0.4">
      <c r="A3" s="17"/>
      <c r="B3" s="19"/>
      <c r="C3" s="19"/>
      <c r="D3" s="20"/>
      <c r="E3" s="20"/>
      <c r="F3" s="17"/>
      <c r="G3" s="21"/>
      <c r="I3" s="17"/>
      <c r="J3" s="19"/>
      <c r="K3" s="19"/>
      <c r="L3" s="20"/>
      <c r="M3" s="20"/>
      <c r="N3" s="17"/>
      <c r="O3" s="21"/>
      <c r="Q3" s="17"/>
      <c r="R3" s="19"/>
      <c r="S3" s="19"/>
      <c r="T3" s="20"/>
      <c r="U3" s="20"/>
      <c r="V3" s="17"/>
      <c r="W3" s="21"/>
      <c r="Y3" s="17"/>
      <c r="Z3" s="19"/>
      <c r="AA3" s="19"/>
      <c r="AB3" s="20"/>
      <c r="AC3" s="20"/>
      <c r="AD3" s="17"/>
      <c r="AE3" s="21"/>
      <c r="AG3" s="17"/>
      <c r="AH3" s="19"/>
      <c r="AI3" s="19"/>
      <c r="AJ3" s="20"/>
      <c r="AK3" s="20"/>
      <c r="AL3" s="20"/>
      <c r="AM3" s="22"/>
      <c r="AO3" s="10"/>
      <c r="AP3" s="11"/>
      <c r="AQ3" s="11"/>
      <c r="AR3" s="73"/>
      <c r="AS3" s="73"/>
      <c r="AT3" s="73"/>
      <c r="AU3" s="74"/>
      <c r="AV3"/>
      <c r="AW3" s="10"/>
      <c r="AX3" s="11"/>
      <c r="AY3" s="11"/>
      <c r="AZ3" s="73"/>
      <c r="BA3" s="73"/>
      <c r="BB3" s="73"/>
      <c r="BC3" s="74"/>
    </row>
    <row r="4" spans="1:55" s="24" customFormat="1" ht="13.8" x14ac:dyDescent="0.25">
      <c r="A4" s="146" t="s">
        <v>108</v>
      </c>
      <c r="B4" s="147"/>
      <c r="C4" s="147"/>
      <c r="D4" s="147"/>
      <c r="E4" s="147"/>
      <c r="F4" s="147"/>
      <c r="G4" s="147"/>
      <c r="I4" s="146" t="s">
        <v>108</v>
      </c>
      <c r="J4" s="147"/>
      <c r="K4" s="147"/>
      <c r="L4" s="147"/>
      <c r="M4" s="147"/>
      <c r="N4" s="147"/>
      <c r="O4" s="147"/>
      <c r="Q4" s="146" t="s">
        <v>108</v>
      </c>
      <c r="R4" s="147"/>
      <c r="S4" s="147"/>
      <c r="T4" s="147"/>
      <c r="U4" s="147"/>
      <c r="V4" s="147"/>
      <c r="W4" s="147"/>
      <c r="Y4" s="146" t="s">
        <v>108</v>
      </c>
      <c r="Z4" s="147"/>
      <c r="AA4" s="147"/>
      <c r="AB4" s="147"/>
      <c r="AC4" s="147"/>
      <c r="AD4" s="147"/>
      <c r="AE4" s="147"/>
      <c r="AF4" s="25"/>
      <c r="AG4" s="146" t="s">
        <v>108</v>
      </c>
      <c r="AH4" s="147"/>
      <c r="AI4" s="147"/>
      <c r="AJ4" s="147"/>
      <c r="AK4" s="147"/>
      <c r="AL4" s="147"/>
      <c r="AM4" s="147"/>
      <c r="AN4" s="25"/>
      <c r="AO4" s="152" t="s">
        <v>108</v>
      </c>
      <c r="AP4" s="153"/>
      <c r="AQ4" s="153"/>
      <c r="AR4" s="153"/>
      <c r="AS4" s="153"/>
      <c r="AT4" s="153"/>
      <c r="AU4" s="153"/>
      <c r="AV4" s="76"/>
      <c r="AW4" s="152" t="s">
        <v>108</v>
      </c>
      <c r="AX4" s="153"/>
      <c r="AY4" s="153"/>
      <c r="AZ4" s="153"/>
      <c r="BA4" s="153"/>
      <c r="BB4" s="153"/>
      <c r="BC4" s="153"/>
    </row>
    <row r="5" spans="1:55" s="31" customFormat="1" ht="13.8" x14ac:dyDescent="0.25">
      <c r="A5" s="26"/>
      <c r="B5" s="27" t="s">
        <v>61</v>
      </c>
      <c r="C5" s="28"/>
      <c r="D5" s="29">
        <f>SUM('All Events'!I34)</f>
        <v>30</v>
      </c>
      <c r="E5" s="28"/>
      <c r="F5" s="29">
        <f>SUM('All Events'!H34)</f>
        <v>6002</v>
      </c>
      <c r="G5" s="30">
        <f>SUM(F5/D5)</f>
        <v>200.06666666666666</v>
      </c>
      <c r="I5" s="26"/>
      <c r="J5" s="27" t="s">
        <v>61</v>
      </c>
      <c r="K5" s="28"/>
      <c r="L5" s="29">
        <v>30</v>
      </c>
      <c r="M5" s="28"/>
      <c r="N5" s="29">
        <v>5464</v>
      </c>
      <c r="O5" s="30">
        <v>180.16666666666666</v>
      </c>
      <c r="Q5" s="26"/>
      <c r="R5" s="27" t="s">
        <v>61</v>
      </c>
      <c r="S5" s="28"/>
      <c r="T5" s="29">
        <v>30</v>
      </c>
      <c r="U5" s="28"/>
      <c r="V5" s="29">
        <v>5405</v>
      </c>
      <c r="W5" s="30">
        <v>180.16666666666666</v>
      </c>
      <c r="Y5" s="26"/>
      <c r="Z5" s="27" t="s">
        <v>61</v>
      </c>
      <c r="AA5" s="28"/>
      <c r="AB5" s="29">
        <v>30</v>
      </c>
      <c r="AC5" s="28"/>
      <c r="AD5" s="29">
        <v>5164</v>
      </c>
      <c r="AE5" s="30">
        <v>172.13333333333333</v>
      </c>
      <c r="AF5" s="32"/>
      <c r="AG5" s="26"/>
      <c r="AH5" s="27" t="s">
        <v>61</v>
      </c>
      <c r="AI5" s="28"/>
      <c r="AJ5" s="29">
        <v>30</v>
      </c>
      <c r="AK5" s="28"/>
      <c r="AL5" s="29">
        <v>5416</v>
      </c>
      <c r="AM5" s="30">
        <v>180.53333333333333</v>
      </c>
      <c r="AN5" s="32"/>
      <c r="AO5" s="77"/>
      <c r="AP5" s="78" t="s">
        <v>61</v>
      </c>
      <c r="AQ5" s="79"/>
      <c r="AR5" s="80">
        <v>162</v>
      </c>
      <c r="AS5" s="80"/>
      <c r="AT5" s="80">
        <v>33149</v>
      </c>
      <c r="AU5" s="81">
        <v>204.62345679012347</v>
      </c>
      <c r="AV5" s="82"/>
      <c r="AW5" s="77"/>
      <c r="AX5" s="78" t="s">
        <v>61</v>
      </c>
      <c r="AY5" s="79"/>
      <c r="AZ5" s="80">
        <v>162</v>
      </c>
      <c r="BA5" s="80"/>
      <c r="BB5" s="80">
        <v>32509</v>
      </c>
      <c r="BC5" s="81">
        <v>200.67283950617283</v>
      </c>
    </row>
    <row r="6" spans="1:55" s="33" customFormat="1" ht="13.8" x14ac:dyDescent="0.25">
      <c r="A6" s="160" t="s">
        <v>109</v>
      </c>
      <c r="B6" s="161"/>
      <c r="C6" s="161"/>
      <c r="D6" s="161"/>
      <c r="E6" s="161"/>
      <c r="F6" s="161"/>
      <c r="G6" s="161"/>
      <c r="I6" s="160" t="s">
        <v>109</v>
      </c>
      <c r="J6" s="161"/>
      <c r="K6" s="161"/>
      <c r="L6" s="161"/>
      <c r="M6" s="161"/>
      <c r="N6" s="161"/>
      <c r="O6" s="161"/>
      <c r="Q6" s="160" t="s">
        <v>109</v>
      </c>
      <c r="R6" s="161"/>
      <c r="S6" s="161"/>
      <c r="T6" s="161"/>
      <c r="U6" s="161"/>
      <c r="V6" s="161"/>
      <c r="W6" s="161"/>
      <c r="Y6" s="160" t="s">
        <v>109</v>
      </c>
      <c r="Z6" s="161"/>
      <c r="AA6" s="161"/>
      <c r="AB6" s="161"/>
      <c r="AC6" s="161"/>
      <c r="AD6" s="161"/>
      <c r="AE6" s="161"/>
      <c r="AG6" s="160" t="s">
        <v>110</v>
      </c>
      <c r="AH6" s="161"/>
      <c r="AI6" s="161"/>
      <c r="AJ6" s="161"/>
      <c r="AK6" s="161"/>
      <c r="AL6" s="161"/>
      <c r="AM6" s="161"/>
      <c r="AO6" s="154" t="s">
        <v>110</v>
      </c>
      <c r="AP6" s="156"/>
      <c r="AQ6" s="156"/>
      <c r="AR6" s="156"/>
      <c r="AS6" s="156"/>
      <c r="AT6" s="156"/>
      <c r="AU6" s="156"/>
      <c r="AV6" s="83"/>
      <c r="AW6" s="154" t="s">
        <v>110</v>
      </c>
      <c r="AX6" s="156"/>
      <c r="AY6" s="156"/>
      <c r="AZ6" s="156"/>
      <c r="BA6" s="156"/>
      <c r="BB6" s="156"/>
      <c r="BC6" s="156"/>
    </row>
    <row r="7" spans="1:55" s="31" customFormat="1" ht="13.8" x14ac:dyDescent="0.25">
      <c r="A7" s="26"/>
      <c r="B7" s="27" t="s">
        <v>61</v>
      </c>
      <c r="C7" s="28"/>
      <c r="D7" s="29">
        <f>SUM('All Events'!I14)</f>
        <v>30</v>
      </c>
      <c r="E7" s="28"/>
      <c r="F7" s="29">
        <f>SUM('All Events'!H14)</f>
        <v>4810</v>
      </c>
      <c r="G7" s="30">
        <f>SUM(F7/D7)</f>
        <v>160.33333333333334</v>
      </c>
      <c r="I7" s="26"/>
      <c r="J7" s="27" t="s">
        <v>61</v>
      </c>
      <c r="K7" s="28"/>
      <c r="L7" s="29">
        <v>30</v>
      </c>
      <c r="M7" s="28"/>
      <c r="N7" s="29">
        <v>4866</v>
      </c>
      <c r="O7" s="30">
        <v>184.16666666666666</v>
      </c>
      <c r="Q7" s="26"/>
      <c r="R7" s="27" t="s">
        <v>61</v>
      </c>
      <c r="S7" s="28"/>
      <c r="T7" s="29">
        <v>30</v>
      </c>
      <c r="U7" s="28"/>
      <c r="V7" s="29">
        <v>5525</v>
      </c>
      <c r="W7" s="30">
        <v>184.16666666666666</v>
      </c>
      <c r="Y7" s="26"/>
      <c r="Z7" s="27" t="s">
        <v>61</v>
      </c>
      <c r="AA7" s="28"/>
      <c r="AB7" s="29">
        <v>25</v>
      </c>
      <c r="AC7" s="28"/>
      <c r="AD7" s="29">
        <v>4562</v>
      </c>
      <c r="AE7" s="30">
        <v>182.48</v>
      </c>
      <c r="AF7" s="32"/>
      <c r="AG7" s="26"/>
      <c r="AH7" s="27" t="s">
        <v>61</v>
      </c>
      <c r="AI7" s="28"/>
      <c r="AJ7" s="29">
        <v>25</v>
      </c>
      <c r="AK7" s="28"/>
      <c r="AL7" s="29">
        <v>4606</v>
      </c>
      <c r="AM7" s="30">
        <v>184.24</v>
      </c>
      <c r="AN7" s="32"/>
      <c r="AO7" s="77"/>
      <c r="AP7" s="78" t="s">
        <v>61</v>
      </c>
      <c r="AQ7" s="79"/>
      <c r="AR7" s="80">
        <v>135</v>
      </c>
      <c r="AS7" s="80"/>
      <c r="AT7" s="80">
        <v>23949</v>
      </c>
      <c r="AU7" s="81">
        <v>177.4</v>
      </c>
      <c r="AV7" s="82"/>
      <c r="AW7" s="77"/>
      <c r="AX7" s="78" t="s">
        <v>61</v>
      </c>
      <c r="AY7" s="79"/>
      <c r="AZ7" s="80">
        <v>108</v>
      </c>
      <c r="BA7" s="80"/>
      <c r="BB7" s="80">
        <v>20041</v>
      </c>
      <c r="BC7" s="81">
        <v>185.56481481481481</v>
      </c>
    </row>
    <row r="8" spans="1:55" s="24" customFormat="1" ht="13.8" x14ac:dyDescent="0.25">
      <c r="A8" s="158" t="s">
        <v>111</v>
      </c>
      <c r="B8" s="159"/>
      <c r="C8" s="159"/>
      <c r="D8" s="159"/>
      <c r="E8" s="159"/>
      <c r="F8" s="159"/>
      <c r="G8" s="159"/>
      <c r="I8" s="158" t="s">
        <v>111</v>
      </c>
      <c r="J8" s="159"/>
      <c r="K8" s="159"/>
      <c r="L8" s="159"/>
      <c r="M8" s="159"/>
      <c r="N8" s="159"/>
      <c r="O8" s="159"/>
      <c r="Q8" s="158" t="s">
        <v>111</v>
      </c>
      <c r="R8" s="159"/>
      <c r="S8" s="159"/>
      <c r="T8" s="159"/>
      <c r="U8" s="159"/>
      <c r="V8" s="159"/>
      <c r="W8" s="159"/>
      <c r="Y8" s="158" t="s">
        <v>111</v>
      </c>
      <c r="Z8" s="159"/>
      <c r="AA8" s="159"/>
      <c r="AB8" s="159"/>
      <c r="AC8" s="159"/>
      <c r="AD8" s="159"/>
      <c r="AE8" s="159"/>
      <c r="AG8" s="158" t="s">
        <v>111</v>
      </c>
      <c r="AH8" s="159"/>
      <c r="AI8" s="159"/>
      <c r="AJ8" s="159"/>
      <c r="AK8" s="159"/>
      <c r="AL8" s="159"/>
      <c r="AM8" s="159"/>
      <c r="AO8" s="152" t="s">
        <v>111</v>
      </c>
      <c r="AP8" s="153"/>
      <c r="AQ8" s="153"/>
      <c r="AR8" s="153"/>
      <c r="AS8" s="153"/>
      <c r="AT8" s="153"/>
      <c r="AU8" s="153"/>
      <c r="AV8" s="84"/>
      <c r="AW8" s="152" t="s">
        <v>111</v>
      </c>
      <c r="AX8" s="153"/>
      <c r="AY8" s="153"/>
      <c r="AZ8" s="153"/>
      <c r="BA8" s="153"/>
      <c r="BB8" s="153"/>
      <c r="BC8" s="153"/>
    </row>
    <row r="9" spans="1:55" s="31" customFormat="1" ht="13.8" x14ac:dyDescent="0.25">
      <c r="A9" s="26"/>
      <c r="B9" s="27" t="s">
        <v>61</v>
      </c>
      <c r="C9" s="28"/>
      <c r="D9" s="29">
        <f>SUM('All Events'!I24)</f>
        <v>30</v>
      </c>
      <c r="E9" s="28"/>
      <c r="F9" s="29">
        <f>SUM('All Events'!H24)</f>
        <v>5772</v>
      </c>
      <c r="G9" s="30">
        <f>SUM(F9/D9)</f>
        <v>192.4</v>
      </c>
      <c r="I9" s="26"/>
      <c r="J9" s="27" t="s">
        <v>61</v>
      </c>
      <c r="K9" s="28"/>
      <c r="L9" s="29">
        <v>30</v>
      </c>
      <c r="M9" s="28"/>
      <c r="N9" s="29">
        <v>5133</v>
      </c>
      <c r="O9" s="30">
        <v>163.53333333333333</v>
      </c>
      <c r="Q9" s="26"/>
      <c r="R9" s="27" t="s">
        <v>61</v>
      </c>
      <c r="S9" s="28"/>
      <c r="T9" s="29">
        <v>30</v>
      </c>
      <c r="U9" s="28"/>
      <c r="V9" s="29">
        <v>4906</v>
      </c>
      <c r="W9" s="30">
        <v>163.53333333333333</v>
      </c>
      <c r="Y9" s="26"/>
      <c r="Z9" s="27" t="s">
        <v>61</v>
      </c>
      <c r="AA9" s="28"/>
      <c r="AB9" s="29">
        <v>30</v>
      </c>
      <c r="AC9" s="28"/>
      <c r="AD9" s="29">
        <v>5284</v>
      </c>
      <c r="AE9" s="30">
        <v>176.13333333333333</v>
      </c>
      <c r="AF9" s="32"/>
      <c r="AG9" s="26"/>
      <c r="AH9" s="27" t="s">
        <v>61</v>
      </c>
      <c r="AI9" s="28"/>
      <c r="AJ9" s="29">
        <v>30</v>
      </c>
      <c r="AK9" s="28"/>
      <c r="AL9" s="29">
        <v>5596</v>
      </c>
      <c r="AM9" s="30">
        <v>186.53333333333333</v>
      </c>
      <c r="AN9" s="32"/>
      <c r="AO9" s="77"/>
      <c r="AP9" s="78" t="s">
        <v>61</v>
      </c>
      <c r="AQ9" s="79"/>
      <c r="AR9" s="80">
        <v>162</v>
      </c>
      <c r="AS9" s="80"/>
      <c r="AT9" s="80">
        <v>31467</v>
      </c>
      <c r="AU9" s="81">
        <v>194.24074074074073</v>
      </c>
      <c r="AV9" s="82"/>
      <c r="AW9" s="77"/>
      <c r="AX9" s="78" t="s">
        <v>61</v>
      </c>
      <c r="AY9" s="79"/>
      <c r="AZ9" s="80">
        <v>270</v>
      </c>
      <c r="BA9" s="80"/>
      <c r="BB9" s="80">
        <v>52550</v>
      </c>
      <c r="BC9" s="81">
        <v>194.62962962962962</v>
      </c>
    </row>
    <row r="10" spans="1:55" s="23" customFormat="1" ht="13.8" x14ac:dyDescent="0.25">
      <c r="A10" s="158" t="s">
        <v>112</v>
      </c>
      <c r="B10" s="159"/>
      <c r="C10" s="159"/>
      <c r="D10" s="159"/>
      <c r="E10" s="159"/>
      <c r="F10" s="159"/>
      <c r="G10" s="159"/>
      <c r="I10" s="158" t="s">
        <v>112</v>
      </c>
      <c r="J10" s="159"/>
      <c r="K10" s="159"/>
      <c r="L10" s="159"/>
      <c r="M10" s="159"/>
      <c r="N10" s="159"/>
      <c r="O10" s="159"/>
      <c r="Q10" s="158" t="s">
        <v>112</v>
      </c>
      <c r="R10" s="159"/>
      <c r="S10" s="159"/>
      <c r="T10" s="159"/>
      <c r="U10" s="159"/>
      <c r="V10" s="159"/>
      <c r="W10" s="159"/>
      <c r="Y10" s="158" t="s">
        <v>112</v>
      </c>
      <c r="Z10" s="159"/>
      <c r="AA10" s="159"/>
      <c r="AB10" s="159"/>
      <c r="AC10" s="159"/>
      <c r="AD10" s="159"/>
      <c r="AE10" s="159"/>
      <c r="AG10" s="158" t="s">
        <v>112</v>
      </c>
      <c r="AH10" s="159"/>
      <c r="AI10" s="159"/>
      <c r="AJ10" s="159"/>
      <c r="AK10" s="159"/>
      <c r="AL10" s="159"/>
      <c r="AM10" s="159"/>
      <c r="AO10" s="152" t="s">
        <v>112</v>
      </c>
      <c r="AP10" s="153"/>
      <c r="AQ10" s="153"/>
      <c r="AR10" s="153"/>
      <c r="AS10" s="153"/>
      <c r="AT10" s="153"/>
      <c r="AU10" s="153"/>
      <c r="AV10" s="75"/>
      <c r="AW10" s="152" t="s">
        <v>112</v>
      </c>
      <c r="AX10" s="153"/>
      <c r="AY10" s="153"/>
      <c r="AZ10" s="153"/>
      <c r="BA10" s="153"/>
      <c r="BB10" s="153"/>
      <c r="BC10" s="153"/>
    </row>
    <row r="11" spans="1:55" s="31" customFormat="1" thickBot="1" x14ac:dyDescent="0.3">
      <c r="A11" s="34"/>
      <c r="B11" s="35" t="s">
        <v>61</v>
      </c>
      <c r="C11" s="36"/>
      <c r="D11" s="37">
        <f>SUM('All Events'!I44)</f>
        <v>30</v>
      </c>
      <c r="E11" s="36"/>
      <c r="F11" s="29">
        <f>SUM('All Events'!H44)</f>
        <v>5578</v>
      </c>
      <c r="G11" s="30">
        <f>SUM(F11/D11)</f>
        <v>185.93333333333334</v>
      </c>
      <c r="I11" s="34"/>
      <c r="J11" s="35" t="s">
        <v>61</v>
      </c>
      <c r="K11" s="36"/>
      <c r="L11" s="37">
        <v>30</v>
      </c>
      <c r="M11" s="36"/>
      <c r="N11" s="29">
        <v>4979</v>
      </c>
      <c r="O11" s="30">
        <v>160</v>
      </c>
      <c r="Q11" s="34"/>
      <c r="R11" s="35" t="s">
        <v>61</v>
      </c>
      <c r="S11" s="36"/>
      <c r="T11" s="37">
        <v>30</v>
      </c>
      <c r="U11" s="36"/>
      <c r="V11" s="29">
        <v>4800</v>
      </c>
      <c r="W11" s="30">
        <v>160</v>
      </c>
      <c r="Y11" s="34"/>
      <c r="Z11" s="35" t="s">
        <v>61</v>
      </c>
      <c r="AA11" s="36"/>
      <c r="AB11" s="37">
        <v>30</v>
      </c>
      <c r="AC11" s="36"/>
      <c r="AD11" s="37">
        <v>5204</v>
      </c>
      <c r="AE11" s="30">
        <v>173.46666666666667</v>
      </c>
      <c r="AF11" s="32"/>
      <c r="AG11" s="26"/>
      <c r="AH11" s="27" t="s">
        <v>61</v>
      </c>
      <c r="AI11" s="28"/>
      <c r="AJ11" s="29">
        <v>30</v>
      </c>
      <c r="AK11" s="28"/>
      <c r="AL11" s="29">
        <v>5153</v>
      </c>
      <c r="AM11" s="30">
        <v>171.76666666666668</v>
      </c>
      <c r="AN11" s="32"/>
      <c r="AO11" s="77"/>
      <c r="AP11" s="78" t="s">
        <v>61</v>
      </c>
      <c r="AQ11" s="79"/>
      <c r="AR11" s="80">
        <v>162</v>
      </c>
      <c r="AS11" s="80"/>
      <c r="AT11" s="80">
        <v>30504</v>
      </c>
      <c r="AU11" s="81">
        <v>188.2962962962963</v>
      </c>
      <c r="AV11" s="82"/>
      <c r="AW11" s="77"/>
      <c r="AX11" s="78" t="s">
        <v>61</v>
      </c>
      <c r="AY11" s="79"/>
      <c r="AZ11" s="80">
        <v>162</v>
      </c>
      <c r="BA11" s="80"/>
      <c r="BB11" s="80">
        <v>30504</v>
      </c>
      <c r="BC11" s="81">
        <v>188.2962962962963</v>
      </c>
    </row>
    <row r="12" spans="1:55" s="23" customFormat="1" ht="13.8" x14ac:dyDescent="0.25">
      <c r="A12" s="45"/>
      <c r="B12" s="46"/>
      <c r="C12" s="47"/>
      <c r="D12" s="48"/>
      <c r="E12" s="48"/>
      <c r="F12" s="48"/>
      <c r="G12" s="49"/>
      <c r="I12" s="158"/>
      <c r="J12" s="159"/>
      <c r="K12" s="159"/>
      <c r="L12" s="159"/>
      <c r="M12" s="159"/>
      <c r="N12" s="159"/>
      <c r="O12" s="159"/>
      <c r="Q12" s="158"/>
      <c r="R12" s="159"/>
      <c r="S12" s="159"/>
      <c r="T12" s="159"/>
      <c r="U12" s="159"/>
      <c r="V12" s="159"/>
      <c r="W12" s="159"/>
      <c r="Y12" s="158"/>
      <c r="Z12" s="159"/>
      <c r="AA12" s="159"/>
      <c r="AB12" s="159"/>
      <c r="AC12" s="159"/>
      <c r="AD12" s="159"/>
      <c r="AE12" s="159"/>
      <c r="AG12" s="158" t="s">
        <v>113</v>
      </c>
      <c r="AH12" s="159"/>
      <c r="AI12" s="159"/>
      <c r="AJ12" s="159"/>
      <c r="AK12" s="159"/>
      <c r="AL12" s="159"/>
      <c r="AM12" s="159"/>
      <c r="AO12" s="152" t="s">
        <v>113</v>
      </c>
      <c r="AP12" s="153"/>
      <c r="AQ12" s="153"/>
      <c r="AR12" s="153"/>
      <c r="AS12" s="153"/>
      <c r="AT12" s="153"/>
      <c r="AU12" s="153"/>
      <c r="AV12" s="75"/>
      <c r="AW12" s="152" t="s">
        <v>113</v>
      </c>
      <c r="AX12" s="153"/>
      <c r="AY12" s="153"/>
      <c r="AZ12" s="153"/>
      <c r="BA12" s="153"/>
      <c r="BB12" s="153"/>
      <c r="BC12" s="153"/>
    </row>
    <row r="13" spans="1:55" s="31" customFormat="1" ht="13.8" x14ac:dyDescent="0.25">
      <c r="A13" s="45"/>
      <c r="B13" s="46" t="s">
        <v>114</v>
      </c>
      <c r="C13" s="47"/>
      <c r="D13" s="50">
        <f>SUM(D5,D7,D9,D11)</f>
        <v>120</v>
      </c>
      <c r="E13" s="48"/>
      <c r="F13" s="50">
        <f>SUM(F5,F7,F9,F11)</f>
        <v>22162</v>
      </c>
      <c r="G13" s="30">
        <f>SUM(F13/D13)</f>
        <v>184.68333333333334</v>
      </c>
      <c r="I13" s="38"/>
      <c r="J13" s="46" t="s">
        <v>114</v>
      </c>
      <c r="K13" s="47"/>
      <c r="L13" s="50">
        <v>120</v>
      </c>
      <c r="M13" s="48"/>
      <c r="N13" s="50">
        <v>20442</v>
      </c>
      <c r="O13" s="49">
        <v>170.35</v>
      </c>
      <c r="Q13" s="38"/>
      <c r="R13" s="39"/>
      <c r="S13" s="40"/>
      <c r="T13" s="41"/>
      <c r="U13" s="40"/>
      <c r="V13" s="41"/>
      <c r="W13" s="42"/>
      <c r="Y13" s="38"/>
      <c r="Z13" s="39"/>
      <c r="AA13" s="40"/>
      <c r="AB13" s="41"/>
      <c r="AC13" s="40"/>
      <c r="AD13" s="41"/>
      <c r="AE13" s="42"/>
      <c r="AF13" s="32"/>
      <c r="AG13" s="26"/>
      <c r="AH13" s="27" t="s">
        <v>61</v>
      </c>
      <c r="AI13" s="28"/>
      <c r="AJ13" s="43">
        <v>30</v>
      </c>
      <c r="AK13" s="28"/>
      <c r="AL13" s="43">
        <v>4967</v>
      </c>
      <c r="AM13" s="44">
        <v>165.56666666666666</v>
      </c>
      <c r="AN13" s="32"/>
      <c r="AO13" s="77"/>
      <c r="AP13" s="78" t="s">
        <v>61</v>
      </c>
      <c r="AQ13" s="79"/>
      <c r="AR13" s="80">
        <v>162</v>
      </c>
      <c r="AS13" s="80"/>
      <c r="AT13" s="85">
        <v>26416</v>
      </c>
      <c r="AU13" s="86">
        <v>163.06172839506172</v>
      </c>
      <c r="AV13" s="82"/>
      <c r="AW13" s="77"/>
      <c r="AX13" s="78" t="s">
        <v>61</v>
      </c>
      <c r="AY13" s="79"/>
      <c r="AZ13" s="80">
        <v>162</v>
      </c>
      <c r="BA13" s="80"/>
      <c r="BB13" s="80">
        <v>26395</v>
      </c>
      <c r="BC13" s="81">
        <v>162.9320987654321</v>
      </c>
    </row>
    <row r="14" spans="1:55" s="31" customFormat="1" ht="13.8" x14ac:dyDescent="0.25">
      <c r="A14" s="45"/>
      <c r="B14" s="46"/>
      <c r="C14" s="47"/>
      <c r="D14" s="50"/>
      <c r="E14" s="48"/>
      <c r="F14" s="50"/>
      <c r="G14" s="49"/>
      <c r="I14" s="45"/>
      <c r="J14" s="46"/>
      <c r="K14" s="47"/>
      <c r="L14" s="48"/>
      <c r="M14" s="48"/>
      <c r="N14" s="48"/>
      <c r="O14" s="49"/>
      <c r="Q14" s="45"/>
      <c r="R14" s="46"/>
      <c r="S14" s="47"/>
      <c r="T14" s="48"/>
      <c r="U14" s="48"/>
      <c r="V14" s="48"/>
      <c r="W14" s="49"/>
      <c r="Y14" s="45"/>
      <c r="Z14" s="46"/>
      <c r="AA14" s="47"/>
      <c r="AB14" s="48"/>
      <c r="AC14" s="48"/>
      <c r="AD14" s="48"/>
      <c r="AE14" s="49"/>
      <c r="AG14" s="45"/>
      <c r="AH14" s="46"/>
      <c r="AI14" s="47"/>
      <c r="AJ14" s="48"/>
      <c r="AK14" s="48"/>
      <c r="AL14" s="48"/>
      <c r="AM14" s="49"/>
      <c r="AO14" s="87"/>
      <c r="AP14" s="88"/>
      <c r="AQ14" s="89"/>
      <c r="AR14" s="90"/>
      <c r="AS14" s="90"/>
      <c r="AT14" s="90"/>
      <c r="AU14" s="91"/>
      <c r="AV14" s="92"/>
      <c r="AW14" s="87"/>
      <c r="AX14" s="88"/>
      <c r="AY14" s="89"/>
      <c r="AZ14" s="90"/>
      <c r="BA14" s="90"/>
      <c r="BB14" s="90"/>
      <c r="BC14" s="91"/>
    </row>
    <row r="15" spans="1:55" s="31" customFormat="1" x14ac:dyDescent="0.3">
      <c r="A15" s="18"/>
      <c r="B15" s="18"/>
      <c r="C15" s="18"/>
      <c r="D15" s="18"/>
      <c r="E15" s="18"/>
      <c r="F15" s="51"/>
      <c r="G15" s="51"/>
      <c r="I15" s="18"/>
      <c r="J15" s="18"/>
      <c r="K15" s="18"/>
      <c r="L15" s="18"/>
      <c r="M15" s="18"/>
      <c r="N15" s="51"/>
      <c r="O15" s="51"/>
      <c r="Q15" s="45"/>
      <c r="R15" s="46" t="s">
        <v>114</v>
      </c>
      <c r="S15" s="47"/>
      <c r="T15" s="50">
        <v>120</v>
      </c>
      <c r="U15" s="48"/>
      <c r="V15" s="50">
        <v>20636</v>
      </c>
      <c r="W15" s="49">
        <v>171.96666666666667</v>
      </c>
      <c r="Y15" s="45"/>
      <c r="Z15" s="46" t="s">
        <v>114</v>
      </c>
      <c r="AA15" s="47"/>
      <c r="AB15" s="50">
        <v>115</v>
      </c>
      <c r="AC15" s="48"/>
      <c r="AD15" s="50">
        <v>20214</v>
      </c>
      <c r="AE15" s="49">
        <v>175.77391304347827</v>
      </c>
      <c r="AF15" s="32"/>
      <c r="AG15" s="45"/>
      <c r="AH15" s="46" t="s">
        <v>114</v>
      </c>
      <c r="AI15" s="47"/>
      <c r="AJ15" s="50">
        <v>145</v>
      </c>
      <c r="AK15" s="48"/>
      <c r="AL15" s="50">
        <v>25738</v>
      </c>
      <c r="AM15" s="49">
        <v>177.50344827586207</v>
      </c>
      <c r="AN15" s="32"/>
      <c r="AO15" s="87"/>
      <c r="AP15" s="88" t="s">
        <v>114</v>
      </c>
      <c r="AQ15" s="89"/>
      <c r="AR15" s="90">
        <f>SUM(AR5,AR7,AR9,AR11,AR13)</f>
        <v>783</v>
      </c>
      <c r="AS15" s="90"/>
      <c r="AT15" s="90">
        <f>SUM(AT5,AT7,AT9,AT11,AT13)</f>
        <v>145485</v>
      </c>
      <c r="AU15" s="91">
        <f>SUM(AT15/AR15)</f>
        <v>185.80459770114942</v>
      </c>
      <c r="AV15" s="82"/>
      <c r="AW15" s="87"/>
      <c r="AX15" s="88" t="s">
        <v>114</v>
      </c>
      <c r="AY15" s="89"/>
      <c r="AZ15" s="90">
        <v>864</v>
      </c>
      <c r="BA15" s="90"/>
      <c r="BB15" s="90">
        <v>161999</v>
      </c>
      <c r="BC15" s="91">
        <v>187.49884259259258</v>
      </c>
    </row>
    <row r="16" spans="1:55" ht="15.6" x14ac:dyDescent="0.3">
      <c r="A16" s="146" t="s">
        <v>115</v>
      </c>
      <c r="B16" s="147"/>
      <c r="C16" s="147"/>
      <c r="D16" s="147"/>
      <c r="E16" s="147"/>
      <c r="F16" s="147"/>
      <c r="G16" s="147"/>
      <c r="I16" s="146" t="s">
        <v>115</v>
      </c>
      <c r="J16" s="147"/>
      <c r="K16" s="147"/>
      <c r="L16" s="147"/>
      <c r="M16" s="147"/>
      <c r="N16" s="147"/>
      <c r="O16" s="147"/>
      <c r="V16" s="51"/>
      <c r="W16" s="51"/>
      <c r="AL16" s="51"/>
      <c r="AM16" s="51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</row>
    <row r="17" spans="1:55" s="23" customFormat="1" ht="13.8" x14ac:dyDescent="0.25">
      <c r="A17" s="52"/>
      <c r="B17" s="53" t="s">
        <v>61</v>
      </c>
      <c r="C17" s="54"/>
      <c r="D17" s="55">
        <f>SUM(Individuels!L36)</f>
        <v>80</v>
      </c>
      <c r="E17" s="56"/>
      <c r="F17" s="29">
        <f>SUM(Individuels!K36)</f>
        <v>14123</v>
      </c>
      <c r="G17" s="30">
        <f>SUM(F17/D17)</f>
        <v>176.53749999999999</v>
      </c>
      <c r="I17" s="52"/>
      <c r="J17" s="53" t="s">
        <v>61</v>
      </c>
      <c r="K17" s="54"/>
      <c r="L17" s="55">
        <v>64</v>
      </c>
      <c r="M17" s="56"/>
      <c r="N17" s="29">
        <v>11612</v>
      </c>
      <c r="O17" s="30">
        <v>179.4375</v>
      </c>
      <c r="Q17" s="146" t="s">
        <v>115</v>
      </c>
      <c r="R17" s="147"/>
      <c r="S17" s="147"/>
      <c r="T17" s="147"/>
      <c r="U17" s="147"/>
      <c r="V17" s="147"/>
      <c r="W17" s="147"/>
      <c r="Y17" s="146" t="s">
        <v>115</v>
      </c>
      <c r="Z17" s="147"/>
      <c r="AA17" s="147"/>
      <c r="AB17" s="147"/>
      <c r="AC17" s="147"/>
      <c r="AD17" s="147"/>
      <c r="AE17" s="147"/>
      <c r="AG17" s="146" t="s">
        <v>115</v>
      </c>
      <c r="AH17" s="147"/>
      <c r="AI17" s="147"/>
      <c r="AJ17" s="147"/>
      <c r="AK17" s="147"/>
      <c r="AL17" s="147"/>
      <c r="AM17" s="147"/>
      <c r="AO17" s="152" t="s">
        <v>115</v>
      </c>
      <c r="AP17" s="153"/>
      <c r="AQ17" s="153"/>
      <c r="AR17" s="153"/>
      <c r="AS17" s="153"/>
      <c r="AT17" s="153"/>
      <c r="AU17" s="153"/>
      <c r="AV17" s="75"/>
      <c r="AW17" s="152" t="s">
        <v>115</v>
      </c>
      <c r="AX17" s="153"/>
      <c r="AY17" s="153"/>
      <c r="AZ17" s="153"/>
      <c r="BA17" s="153"/>
      <c r="BB17" s="153"/>
      <c r="BC17" s="153"/>
    </row>
    <row r="18" spans="1:55" s="31" customFormat="1" ht="13.8" x14ac:dyDescent="0.25">
      <c r="A18" s="146" t="s">
        <v>116</v>
      </c>
      <c r="B18" s="147"/>
      <c r="C18" s="147"/>
      <c r="D18" s="147"/>
      <c r="E18" s="147"/>
      <c r="F18" s="147"/>
      <c r="G18" s="147"/>
      <c r="I18" s="146" t="s">
        <v>116</v>
      </c>
      <c r="J18" s="147"/>
      <c r="K18" s="147"/>
      <c r="L18" s="147"/>
      <c r="M18" s="147"/>
      <c r="N18" s="147"/>
      <c r="O18" s="147"/>
      <c r="Q18" s="52"/>
      <c r="R18" s="53" t="s">
        <v>61</v>
      </c>
      <c r="S18" s="54"/>
      <c r="T18" s="55">
        <v>48</v>
      </c>
      <c r="U18" s="56"/>
      <c r="V18" s="29">
        <v>8613</v>
      </c>
      <c r="W18" s="30">
        <v>179.4375</v>
      </c>
      <c r="Y18" s="52"/>
      <c r="Z18" s="53" t="s">
        <v>61</v>
      </c>
      <c r="AA18" s="54"/>
      <c r="AB18" s="55">
        <v>80</v>
      </c>
      <c r="AC18" s="56"/>
      <c r="AD18" s="29">
        <v>14322</v>
      </c>
      <c r="AE18" s="30">
        <v>179.02500000000001</v>
      </c>
      <c r="AF18" s="32"/>
      <c r="AG18" s="52"/>
      <c r="AH18" s="53" t="s">
        <v>61</v>
      </c>
      <c r="AI18" s="54"/>
      <c r="AJ18" s="55">
        <v>120</v>
      </c>
      <c r="AK18" s="56"/>
      <c r="AL18" s="29">
        <v>22301</v>
      </c>
      <c r="AM18" s="30">
        <v>185.84</v>
      </c>
      <c r="AN18" s="32"/>
      <c r="AO18" s="77"/>
      <c r="AP18" s="78" t="s">
        <v>61</v>
      </c>
      <c r="AQ18" s="79"/>
      <c r="AR18" s="80">
        <v>112</v>
      </c>
      <c r="AS18" s="92"/>
      <c r="AT18" s="93">
        <v>21587</v>
      </c>
      <c r="AU18" s="94">
        <v>192.74107142857142</v>
      </c>
      <c r="AV18" s="82"/>
      <c r="AW18" s="77"/>
      <c r="AX18" s="78" t="s">
        <v>61</v>
      </c>
      <c r="AY18" s="79"/>
      <c r="AZ18" s="80">
        <v>104</v>
      </c>
      <c r="BA18" s="92"/>
      <c r="BB18" s="93">
        <v>20130</v>
      </c>
      <c r="BC18" s="94">
        <v>193.55769230769232</v>
      </c>
    </row>
    <row r="19" spans="1:55" s="23" customFormat="1" ht="13.8" x14ac:dyDescent="0.25">
      <c r="A19" s="52"/>
      <c r="B19" s="53" t="s">
        <v>61</v>
      </c>
      <c r="C19" s="54"/>
      <c r="D19" s="55">
        <f>SUM(Individuels!L50)</f>
        <v>96</v>
      </c>
      <c r="E19" s="55"/>
      <c r="F19" s="55">
        <f>SUM(Individuels!K50)</f>
        <v>16764</v>
      </c>
      <c r="G19" s="30">
        <f>SUM(F19/D19)</f>
        <v>174.625</v>
      </c>
      <c r="I19" s="52"/>
      <c r="J19" s="53" t="s">
        <v>61</v>
      </c>
      <c r="K19" s="54"/>
      <c r="L19" s="55">
        <v>120</v>
      </c>
      <c r="M19" s="55"/>
      <c r="N19" s="55">
        <v>21014</v>
      </c>
      <c r="O19" s="30">
        <v>178.36250000000001</v>
      </c>
      <c r="Q19" s="146" t="s">
        <v>116</v>
      </c>
      <c r="R19" s="147"/>
      <c r="S19" s="147"/>
      <c r="T19" s="147"/>
      <c r="U19" s="147"/>
      <c r="V19" s="147"/>
      <c r="W19" s="147"/>
      <c r="Y19" s="146" t="s">
        <v>116</v>
      </c>
      <c r="Z19" s="147"/>
      <c r="AA19" s="147"/>
      <c r="AB19" s="147"/>
      <c r="AC19" s="147"/>
      <c r="AD19" s="147"/>
      <c r="AE19" s="147"/>
      <c r="AG19" s="146" t="s">
        <v>116</v>
      </c>
      <c r="AH19" s="147"/>
      <c r="AI19" s="147"/>
      <c r="AJ19" s="147"/>
      <c r="AK19" s="147"/>
      <c r="AL19" s="147"/>
      <c r="AM19" s="147"/>
      <c r="AO19" s="152" t="s">
        <v>116</v>
      </c>
      <c r="AP19" s="153"/>
      <c r="AQ19" s="153"/>
      <c r="AR19" s="153"/>
      <c r="AS19" s="153"/>
      <c r="AT19" s="153"/>
      <c r="AU19" s="153"/>
      <c r="AV19" s="75"/>
      <c r="AW19" s="152" t="s">
        <v>116</v>
      </c>
      <c r="AX19" s="153"/>
      <c r="AY19" s="153"/>
      <c r="AZ19" s="153"/>
      <c r="BA19" s="153"/>
      <c r="BB19" s="153"/>
      <c r="BC19" s="153"/>
    </row>
    <row r="20" spans="1:55" s="31" customFormat="1" ht="13.8" x14ac:dyDescent="0.25">
      <c r="A20" s="146" t="s">
        <v>117</v>
      </c>
      <c r="B20" s="147"/>
      <c r="C20" s="147"/>
      <c r="D20" s="147"/>
      <c r="E20" s="147"/>
      <c r="F20" s="147"/>
      <c r="G20" s="147"/>
      <c r="I20" s="146" t="s">
        <v>117</v>
      </c>
      <c r="J20" s="147"/>
      <c r="K20" s="147"/>
      <c r="L20" s="147"/>
      <c r="M20" s="147"/>
      <c r="N20" s="147"/>
      <c r="O20" s="147"/>
      <c r="Q20" s="52"/>
      <c r="R20" s="53" t="s">
        <v>61</v>
      </c>
      <c r="S20" s="54"/>
      <c r="T20" s="55">
        <v>80</v>
      </c>
      <c r="U20" s="55"/>
      <c r="V20" s="55">
        <v>14269</v>
      </c>
      <c r="W20" s="30">
        <v>178.36250000000001</v>
      </c>
      <c r="Y20" s="52"/>
      <c r="Z20" s="53" t="s">
        <v>61</v>
      </c>
      <c r="AA20" s="54"/>
      <c r="AB20" s="55">
        <v>72</v>
      </c>
      <c r="AC20" s="55"/>
      <c r="AD20" s="55">
        <v>12479</v>
      </c>
      <c r="AE20" s="30">
        <v>173.31944444444446</v>
      </c>
      <c r="AF20" s="32"/>
      <c r="AG20" s="52"/>
      <c r="AH20" s="53" t="s">
        <v>61</v>
      </c>
      <c r="AI20" s="54"/>
      <c r="AJ20" s="55">
        <v>144</v>
      </c>
      <c r="AK20" s="55"/>
      <c r="AL20" s="55">
        <v>25511</v>
      </c>
      <c r="AM20" s="30">
        <v>177.16</v>
      </c>
      <c r="AN20" s="32"/>
      <c r="AO20" s="77"/>
      <c r="AP20" s="78" t="s">
        <v>61</v>
      </c>
      <c r="AQ20" s="79"/>
      <c r="AR20" s="80">
        <v>160</v>
      </c>
      <c r="AS20" s="80"/>
      <c r="AT20" s="80">
        <v>29588</v>
      </c>
      <c r="AU20" s="81">
        <v>184.92500000000001</v>
      </c>
      <c r="AV20" s="82"/>
      <c r="AW20" s="77"/>
      <c r="AX20" s="78" t="s">
        <v>61</v>
      </c>
      <c r="AY20" s="79"/>
      <c r="AZ20" s="80">
        <v>112</v>
      </c>
      <c r="BA20" s="80"/>
      <c r="BB20" s="80">
        <v>20046</v>
      </c>
      <c r="BC20" s="81">
        <v>178.98214285714286</v>
      </c>
    </row>
    <row r="21" spans="1:55" s="24" customFormat="1" ht="13.8" x14ac:dyDescent="0.25">
      <c r="A21" s="52"/>
      <c r="B21" s="53" t="s">
        <v>61</v>
      </c>
      <c r="C21" s="54"/>
      <c r="D21" s="55">
        <f>SUM(Individuels!L71)</f>
        <v>151</v>
      </c>
      <c r="E21" s="56"/>
      <c r="F21" s="55">
        <f>SUM(Individuels!K71)</f>
        <v>23313</v>
      </c>
      <c r="G21" s="30">
        <f>SUM(F21/D21)</f>
        <v>154.39072847682118</v>
      </c>
      <c r="I21" s="52"/>
      <c r="J21" s="53" t="s">
        <v>61</v>
      </c>
      <c r="K21" s="54"/>
      <c r="L21" s="55">
        <v>312</v>
      </c>
      <c r="M21" s="56"/>
      <c r="N21" s="55">
        <v>48414</v>
      </c>
      <c r="O21" s="30">
        <v>150.81944444444446</v>
      </c>
      <c r="Q21" s="146" t="s">
        <v>117</v>
      </c>
      <c r="R21" s="147"/>
      <c r="S21" s="147"/>
      <c r="T21" s="147"/>
      <c r="U21" s="147"/>
      <c r="V21" s="147"/>
      <c r="W21" s="147"/>
      <c r="Y21" s="146" t="s">
        <v>117</v>
      </c>
      <c r="Z21" s="147"/>
      <c r="AA21" s="147"/>
      <c r="AB21" s="147"/>
      <c r="AC21" s="147"/>
      <c r="AD21" s="147"/>
      <c r="AE21" s="147"/>
      <c r="AG21" s="146" t="s">
        <v>117</v>
      </c>
      <c r="AH21" s="147"/>
      <c r="AI21" s="147"/>
      <c r="AJ21" s="147"/>
      <c r="AK21" s="147"/>
      <c r="AL21" s="147"/>
      <c r="AM21" s="147"/>
      <c r="AO21" s="152" t="s">
        <v>117</v>
      </c>
      <c r="AP21" s="153"/>
      <c r="AQ21" s="153"/>
      <c r="AR21" s="153"/>
      <c r="AS21" s="153"/>
      <c r="AT21" s="153"/>
      <c r="AU21" s="153"/>
      <c r="AV21" s="84"/>
      <c r="AW21" s="152" t="s">
        <v>117</v>
      </c>
      <c r="AX21" s="153"/>
      <c r="AY21" s="153"/>
      <c r="AZ21" s="153"/>
      <c r="BA21" s="153"/>
      <c r="BB21" s="153"/>
      <c r="BC21" s="153"/>
    </row>
    <row r="22" spans="1:55" s="31" customFormat="1" ht="13.8" x14ac:dyDescent="0.25">
      <c r="A22" s="146" t="s">
        <v>118</v>
      </c>
      <c r="B22" s="147"/>
      <c r="C22" s="147"/>
      <c r="D22" s="147"/>
      <c r="E22" s="147"/>
      <c r="F22" s="147"/>
      <c r="G22" s="147"/>
      <c r="I22" s="146" t="s">
        <v>118</v>
      </c>
      <c r="J22" s="147"/>
      <c r="K22" s="147"/>
      <c r="L22" s="147"/>
      <c r="M22" s="147"/>
      <c r="N22" s="147"/>
      <c r="O22" s="147"/>
      <c r="Q22" s="52"/>
      <c r="R22" s="53" t="s">
        <v>61</v>
      </c>
      <c r="S22" s="54"/>
      <c r="T22" s="55">
        <v>288</v>
      </c>
      <c r="U22" s="56"/>
      <c r="V22" s="55">
        <v>43436</v>
      </c>
      <c r="W22" s="30">
        <v>150.81944444444446</v>
      </c>
      <c r="Y22" s="52"/>
      <c r="Z22" s="53" t="s">
        <v>61</v>
      </c>
      <c r="AA22" s="54"/>
      <c r="AB22" s="55">
        <v>208</v>
      </c>
      <c r="AC22" s="56"/>
      <c r="AD22" s="55">
        <v>32941</v>
      </c>
      <c r="AE22" s="30">
        <v>158.37019230769232</v>
      </c>
      <c r="AF22" s="32"/>
      <c r="AG22" s="52"/>
      <c r="AH22" s="53" t="s">
        <v>61</v>
      </c>
      <c r="AI22" s="54"/>
      <c r="AJ22" s="55">
        <v>192</v>
      </c>
      <c r="AK22" s="56"/>
      <c r="AL22" s="55">
        <v>30708</v>
      </c>
      <c r="AM22" s="30">
        <v>159.94</v>
      </c>
      <c r="AN22" s="32"/>
      <c r="AO22" s="77"/>
      <c r="AP22" s="78" t="s">
        <v>61</v>
      </c>
      <c r="AQ22" s="79"/>
      <c r="AR22" s="80">
        <v>286</v>
      </c>
      <c r="AS22" s="80"/>
      <c r="AT22" s="80">
        <v>46887</v>
      </c>
      <c r="AU22" s="81">
        <v>163.94055944055944</v>
      </c>
      <c r="AV22" s="82"/>
      <c r="AW22" s="77"/>
      <c r="AX22" s="78" t="s">
        <v>61</v>
      </c>
      <c r="AY22" s="79"/>
      <c r="AZ22" s="80">
        <v>256</v>
      </c>
      <c r="BA22" s="80"/>
      <c r="BB22" s="80">
        <v>42500</v>
      </c>
      <c r="BC22" s="81">
        <v>166.02</v>
      </c>
    </row>
    <row r="23" spans="1:55" s="24" customFormat="1" ht="13.8" x14ac:dyDescent="0.25">
      <c r="A23" s="52"/>
      <c r="B23" s="53" t="s">
        <v>61</v>
      </c>
      <c r="C23" s="54"/>
      <c r="D23" s="55">
        <f>SUM(Individuels!L24)</f>
        <v>160</v>
      </c>
      <c r="E23" s="55"/>
      <c r="F23" s="29">
        <f>SUM(Individuels!K24)</f>
        <v>24006</v>
      </c>
      <c r="G23" s="30">
        <f>SUM(F23/D23)</f>
        <v>150.03749999999999</v>
      </c>
      <c r="I23" s="57"/>
      <c r="J23" s="58" t="s">
        <v>61</v>
      </c>
      <c r="K23" s="59"/>
      <c r="L23" s="60">
        <v>160</v>
      </c>
      <c r="M23" s="60"/>
      <c r="N23" s="61">
        <v>24234</v>
      </c>
      <c r="O23" s="30">
        <v>147.59895833333334</v>
      </c>
      <c r="Q23" s="146" t="s">
        <v>118</v>
      </c>
      <c r="R23" s="147"/>
      <c r="S23" s="147"/>
      <c r="T23" s="147"/>
      <c r="U23" s="147"/>
      <c r="V23" s="147"/>
      <c r="W23" s="147"/>
      <c r="Y23" s="146" t="s">
        <v>118</v>
      </c>
      <c r="Z23" s="147"/>
      <c r="AA23" s="147"/>
      <c r="AB23" s="147"/>
      <c r="AC23" s="147"/>
      <c r="AD23" s="147"/>
      <c r="AE23" s="147"/>
      <c r="AG23" s="146" t="s">
        <v>119</v>
      </c>
      <c r="AH23" s="147"/>
      <c r="AI23" s="147"/>
      <c r="AJ23" s="147"/>
      <c r="AK23" s="147"/>
      <c r="AL23" s="147"/>
      <c r="AM23" s="147"/>
      <c r="AO23" s="152" t="s">
        <v>119</v>
      </c>
      <c r="AP23" s="153"/>
      <c r="AQ23" s="153"/>
      <c r="AR23" s="153"/>
      <c r="AS23" s="153"/>
      <c r="AT23" s="153"/>
      <c r="AU23" s="153"/>
      <c r="AV23" s="84"/>
      <c r="AW23" s="152" t="s">
        <v>119</v>
      </c>
      <c r="AX23" s="153"/>
      <c r="AY23" s="153"/>
      <c r="AZ23" s="153"/>
      <c r="BA23" s="153"/>
      <c r="BB23" s="153"/>
      <c r="BC23" s="153"/>
    </row>
    <row r="24" spans="1:55" s="31" customFormat="1" ht="13.8" x14ac:dyDescent="0.25">
      <c r="A24" s="45"/>
      <c r="B24" s="46"/>
      <c r="C24" s="47"/>
      <c r="D24" s="48"/>
      <c r="E24" s="48"/>
      <c r="F24" s="48"/>
      <c r="G24" s="49"/>
      <c r="I24" s="150"/>
      <c r="J24" s="151"/>
      <c r="K24" s="151"/>
      <c r="L24" s="151"/>
      <c r="M24" s="151"/>
      <c r="N24" s="151"/>
      <c r="O24" s="151"/>
      <c r="Q24" s="57"/>
      <c r="R24" s="58" t="s">
        <v>61</v>
      </c>
      <c r="S24" s="59"/>
      <c r="T24" s="60">
        <v>192</v>
      </c>
      <c r="U24" s="60"/>
      <c r="V24" s="61">
        <v>28339</v>
      </c>
      <c r="W24" s="30">
        <v>147.59895833333334</v>
      </c>
      <c r="Y24" s="57"/>
      <c r="Z24" s="58" t="s">
        <v>61</v>
      </c>
      <c r="AA24" s="59"/>
      <c r="AB24" s="60">
        <v>152</v>
      </c>
      <c r="AC24" s="60"/>
      <c r="AD24" s="61">
        <v>22168</v>
      </c>
      <c r="AE24" s="30">
        <v>145.84210526315789</v>
      </c>
      <c r="AF24" s="32"/>
      <c r="AG24" s="52"/>
      <c r="AH24" s="53" t="s">
        <v>61</v>
      </c>
      <c r="AI24" s="54"/>
      <c r="AJ24" s="55">
        <v>40</v>
      </c>
      <c r="AK24" s="55"/>
      <c r="AL24" s="29">
        <v>7231</v>
      </c>
      <c r="AM24" s="30">
        <v>180.78</v>
      </c>
      <c r="AN24" s="32"/>
      <c r="AO24" s="77"/>
      <c r="AP24" s="78" t="s">
        <v>61</v>
      </c>
      <c r="AQ24" s="79"/>
      <c r="AR24" s="80">
        <v>40</v>
      </c>
      <c r="AS24" s="92"/>
      <c r="AT24" s="93">
        <v>6980</v>
      </c>
      <c r="AU24" s="94">
        <v>174.5</v>
      </c>
      <c r="AV24" s="82"/>
      <c r="AW24" s="77"/>
      <c r="AX24" s="78" t="s">
        <v>61</v>
      </c>
      <c r="AY24" s="79"/>
      <c r="AZ24" s="80">
        <v>32</v>
      </c>
      <c r="BA24" s="92"/>
      <c r="BB24" s="80">
        <v>5900</v>
      </c>
      <c r="BC24" s="81">
        <v>184.375</v>
      </c>
    </row>
    <row r="25" spans="1:55" s="23" customFormat="1" ht="13.8" x14ac:dyDescent="0.25">
      <c r="A25" s="45"/>
      <c r="B25" s="46" t="s">
        <v>114</v>
      </c>
      <c r="C25" s="47"/>
      <c r="D25" s="48">
        <f>SUM(D17,D19,D21,D23)</f>
        <v>487</v>
      </c>
      <c r="E25" s="48"/>
      <c r="F25" s="48">
        <f>SUM(F17,F19,F21,F23)</f>
        <v>78206</v>
      </c>
      <c r="G25" s="49">
        <f>SUM(F25/D25)</f>
        <v>160.58726899383984</v>
      </c>
      <c r="I25" s="45"/>
      <c r="J25" s="46" t="s">
        <v>114</v>
      </c>
      <c r="K25" s="47"/>
      <c r="L25" s="48">
        <v>656</v>
      </c>
      <c r="M25" s="48"/>
      <c r="N25" s="48">
        <v>105274</v>
      </c>
      <c r="O25" s="49">
        <v>160.47865853658536</v>
      </c>
      <c r="Q25" s="150"/>
      <c r="R25" s="151"/>
      <c r="S25" s="151"/>
      <c r="T25" s="151"/>
      <c r="U25" s="151"/>
      <c r="V25" s="151"/>
      <c r="W25" s="151"/>
      <c r="Y25" s="150"/>
      <c r="Z25" s="151"/>
      <c r="AA25" s="151"/>
      <c r="AB25" s="151"/>
      <c r="AC25" s="151"/>
      <c r="AD25" s="151"/>
      <c r="AE25" s="151"/>
      <c r="AG25" s="146" t="s">
        <v>120</v>
      </c>
      <c r="AH25" s="147"/>
      <c r="AI25" s="147"/>
      <c r="AJ25" s="147"/>
      <c r="AK25" s="147"/>
      <c r="AL25" s="147"/>
      <c r="AM25" s="147"/>
      <c r="AO25" s="152" t="s">
        <v>120</v>
      </c>
      <c r="AP25" s="153"/>
      <c r="AQ25" s="153"/>
      <c r="AR25" s="153"/>
      <c r="AS25" s="153"/>
      <c r="AT25" s="153"/>
      <c r="AU25" s="153"/>
      <c r="AV25" s="75"/>
      <c r="AW25" s="152" t="s">
        <v>120</v>
      </c>
      <c r="AX25" s="153"/>
      <c r="AY25" s="153"/>
      <c r="AZ25" s="153"/>
      <c r="BA25" s="153"/>
      <c r="BB25" s="153"/>
      <c r="BC25" s="153"/>
    </row>
    <row r="26" spans="1:55" s="31" customFormat="1" ht="13.8" x14ac:dyDescent="0.25">
      <c r="A26" s="45"/>
      <c r="B26" s="46"/>
      <c r="C26" s="47"/>
      <c r="D26" s="48"/>
      <c r="E26" s="48"/>
      <c r="F26" s="48"/>
      <c r="G26" s="49"/>
      <c r="I26" s="45"/>
      <c r="J26" s="46"/>
      <c r="K26" s="47"/>
      <c r="L26" s="48"/>
      <c r="M26" s="48"/>
      <c r="N26" s="48"/>
      <c r="O26" s="49"/>
      <c r="Q26" s="45"/>
      <c r="R26" s="46"/>
      <c r="S26" s="47"/>
      <c r="T26" s="48"/>
      <c r="U26" s="62"/>
      <c r="V26" s="62"/>
      <c r="W26" s="42"/>
      <c r="Y26" s="45"/>
      <c r="Z26" s="46"/>
      <c r="AA26" s="47"/>
      <c r="AB26" s="48"/>
      <c r="AC26" s="62"/>
      <c r="AD26" s="62"/>
      <c r="AE26" s="42"/>
      <c r="AF26" s="32"/>
      <c r="AG26" s="52"/>
      <c r="AH26" s="53" t="s">
        <v>61</v>
      </c>
      <c r="AI26" s="54"/>
      <c r="AJ26" s="55">
        <v>136</v>
      </c>
      <c r="AK26" s="63"/>
      <c r="AL26" s="63">
        <v>20481</v>
      </c>
      <c r="AM26" s="44">
        <v>150.6</v>
      </c>
      <c r="AN26" s="32"/>
      <c r="AO26" s="77"/>
      <c r="AP26" s="78" t="s">
        <v>61</v>
      </c>
      <c r="AQ26" s="79"/>
      <c r="AR26" s="80">
        <v>112</v>
      </c>
      <c r="AS26" s="85"/>
      <c r="AT26" s="85">
        <v>17594</v>
      </c>
      <c r="AU26" s="86">
        <v>157.08928571428572</v>
      </c>
      <c r="AV26" s="82"/>
      <c r="AW26" s="77"/>
      <c r="AX26" s="78" t="s">
        <v>61</v>
      </c>
      <c r="AY26" s="79"/>
      <c r="AZ26" s="80">
        <v>136</v>
      </c>
      <c r="BA26" s="92"/>
      <c r="BB26" s="80">
        <v>21302</v>
      </c>
      <c r="BC26" s="94">
        <v>156.63235294117646</v>
      </c>
    </row>
    <row r="27" spans="1:55" s="31" customFormat="1" x14ac:dyDescent="0.3">
      <c r="A27" s="18"/>
      <c r="B27" s="18"/>
      <c r="C27" s="18"/>
      <c r="D27" s="18"/>
      <c r="E27" s="18"/>
      <c r="F27" s="51"/>
      <c r="G27" s="64"/>
      <c r="I27" s="18"/>
      <c r="J27" s="18"/>
      <c r="K27" s="18"/>
      <c r="L27" s="18"/>
      <c r="M27" s="18"/>
      <c r="N27" s="51"/>
      <c r="O27" s="64"/>
      <c r="Q27" s="45"/>
      <c r="R27" s="46"/>
      <c r="S27" s="47"/>
      <c r="T27" s="48"/>
      <c r="U27" s="48"/>
      <c r="V27" s="48"/>
      <c r="W27" s="49"/>
      <c r="Y27" s="45"/>
      <c r="Z27" s="46"/>
      <c r="AA27" s="47"/>
      <c r="AB27" s="48"/>
      <c r="AC27" s="48"/>
      <c r="AD27" s="48"/>
      <c r="AE27" s="49"/>
      <c r="AG27" s="45"/>
      <c r="AH27" s="46"/>
      <c r="AI27" s="47"/>
      <c r="AJ27" s="48"/>
      <c r="AK27" s="48"/>
      <c r="AL27" s="48"/>
      <c r="AM27" s="49"/>
      <c r="AO27" s="87"/>
      <c r="AP27" s="88"/>
      <c r="AQ27" s="89"/>
      <c r="AR27" s="90"/>
      <c r="AS27" s="90"/>
      <c r="AT27" s="90"/>
      <c r="AU27" s="91"/>
      <c r="AV27" s="92"/>
      <c r="AW27" s="87"/>
      <c r="AX27" s="88"/>
      <c r="AY27" s="89"/>
      <c r="AZ27" s="90"/>
      <c r="BA27" s="90"/>
      <c r="BB27" s="90"/>
      <c r="BC27" s="91"/>
    </row>
    <row r="28" spans="1:55" s="31" customFormat="1" ht="13.8" x14ac:dyDescent="0.25">
      <c r="A28" s="146" t="s">
        <v>121</v>
      </c>
      <c r="B28" s="147"/>
      <c r="C28" s="147"/>
      <c r="D28" s="147"/>
      <c r="E28" s="147"/>
      <c r="F28" s="147"/>
      <c r="G28" s="147"/>
      <c r="I28" s="146" t="s">
        <v>121</v>
      </c>
      <c r="J28" s="147"/>
      <c r="K28" s="147"/>
      <c r="L28" s="147"/>
      <c r="M28" s="147"/>
      <c r="N28" s="147"/>
      <c r="O28" s="147"/>
      <c r="Q28" s="45"/>
      <c r="R28" s="46" t="s">
        <v>114</v>
      </c>
      <c r="S28" s="47"/>
      <c r="T28" s="48">
        <v>608</v>
      </c>
      <c r="U28" s="48"/>
      <c r="V28" s="50">
        <v>94657</v>
      </c>
      <c r="W28" s="49">
        <v>155.68585526315789</v>
      </c>
      <c r="Y28" s="45"/>
      <c r="Z28" s="46" t="s">
        <v>114</v>
      </c>
      <c r="AA28" s="47"/>
      <c r="AB28" s="48">
        <v>512</v>
      </c>
      <c r="AC28" s="48"/>
      <c r="AD28" s="50">
        <v>81910</v>
      </c>
      <c r="AE28" s="49">
        <v>159.98046875</v>
      </c>
      <c r="AF28" s="32"/>
      <c r="AG28" s="45"/>
      <c r="AH28" s="46" t="s">
        <v>114</v>
      </c>
      <c r="AI28" s="47"/>
      <c r="AJ28" s="48">
        <v>632</v>
      </c>
      <c r="AK28" s="48"/>
      <c r="AL28" s="50">
        <v>106232</v>
      </c>
      <c r="AM28" s="49">
        <v>168.08860759493672</v>
      </c>
      <c r="AN28" s="32"/>
      <c r="AO28" s="87"/>
      <c r="AP28" s="88" t="s">
        <v>114</v>
      </c>
      <c r="AQ28" s="89"/>
      <c r="AR28" s="90">
        <f>SUM(AR18,AR20,AR22,AR24,AR26)</f>
        <v>710</v>
      </c>
      <c r="AS28" s="90"/>
      <c r="AT28" s="95">
        <f>SUM(AT18,AT20,AT22,AT24,AT26)</f>
        <v>122636</v>
      </c>
      <c r="AU28" s="91">
        <f>SUM(AT28/AR28)</f>
        <v>172.72676056338028</v>
      </c>
      <c r="AV28" s="82"/>
      <c r="AW28" s="87"/>
      <c r="AX28" s="88" t="s">
        <v>114</v>
      </c>
      <c r="AY28" s="89"/>
      <c r="AZ28" s="90">
        <v>640</v>
      </c>
      <c r="BA28" s="90"/>
      <c r="BB28" s="95">
        <v>109878</v>
      </c>
      <c r="BC28" s="91">
        <v>171.68437499999999</v>
      </c>
    </row>
    <row r="29" spans="1:55" ht="15.6" x14ac:dyDescent="0.3">
      <c r="A29" s="52"/>
      <c r="B29" s="53" t="s">
        <v>61</v>
      </c>
      <c r="C29" s="56"/>
      <c r="D29" s="63">
        <f>SUM(Doublettes!L37)</f>
        <v>88</v>
      </c>
      <c r="E29" s="56"/>
      <c r="F29" s="63">
        <f>SUM(Doublettes!K37)</f>
        <v>15804</v>
      </c>
      <c r="G29" s="30">
        <f>SUM(F29/D29)</f>
        <v>179.59090909090909</v>
      </c>
      <c r="I29" s="52"/>
      <c r="J29" s="53" t="s">
        <v>61</v>
      </c>
      <c r="K29" s="56"/>
      <c r="L29" s="63">
        <v>64</v>
      </c>
      <c r="M29" s="56"/>
      <c r="N29" s="63">
        <v>11759</v>
      </c>
      <c r="O29" s="30">
        <v>173.66249999999999</v>
      </c>
      <c r="V29" s="51"/>
      <c r="W29" s="64"/>
      <c r="AE29" s="64"/>
      <c r="AL29" s="51"/>
      <c r="AM29" s="64"/>
      <c r="AO29"/>
      <c r="AP29"/>
      <c r="AQ29"/>
      <c r="AR29"/>
      <c r="AS29"/>
      <c r="AT29"/>
      <c r="AU29" s="96"/>
      <c r="AV29"/>
      <c r="AW29"/>
      <c r="AX29"/>
      <c r="AY29"/>
      <c r="AZ29"/>
      <c r="BA29"/>
      <c r="BB29"/>
      <c r="BC29" s="96"/>
    </row>
    <row r="30" spans="1:55" s="24" customFormat="1" ht="13.8" x14ac:dyDescent="0.25">
      <c r="A30" s="148" t="s">
        <v>122</v>
      </c>
      <c r="B30" s="149"/>
      <c r="C30" s="149"/>
      <c r="D30" s="149"/>
      <c r="E30" s="149"/>
      <c r="F30" s="149"/>
      <c r="G30" s="149"/>
      <c r="I30" s="148" t="s">
        <v>122</v>
      </c>
      <c r="J30" s="149"/>
      <c r="K30" s="149"/>
      <c r="L30" s="149"/>
      <c r="M30" s="149"/>
      <c r="N30" s="149"/>
      <c r="O30" s="149"/>
      <c r="Q30" s="146" t="s">
        <v>121</v>
      </c>
      <c r="R30" s="147"/>
      <c r="S30" s="147"/>
      <c r="T30" s="147"/>
      <c r="U30" s="147"/>
      <c r="V30" s="147"/>
      <c r="W30" s="147"/>
      <c r="Y30" s="146" t="s">
        <v>121</v>
      </c>
      <c r="Z30" s="147"/>
      <c r="AA30" s="147"/>
      <c r="AB30" s="147"/>
      <c r="AC30" s="147"/>
      <c r="AD30" s="147"/>
      <c r="AE30" s="147"/>
      <c r="AG30" s="146" t="s">
        <v>121</v>
      </c>
      <c r="AH30" s="147"/>
      <c r="AI30" s="147"/>
      <c r="AJ30" s="147"/>
      <c r="AK30" s="147"/>
      <c r="AL30" s="147"/>
      <c r="AM30" s="147"/>
      <c r="AO30" s="152" t="s">
        <v>121</v>
      </c>
      <c r="AP30" s="153"/>
      <c r="AQ30" s="153"/>
      <c r="AR30" s="153"/>
      <c r="AS30" s="153"/>
      <c r="AT30" s="153"/>
      <c r="AU30" s="153"/>
      <c r="AV30" s="84"/>
      <c r="AW30" s="152" t="s">
        <v>121</v>
      </c>
      <c r="AX30" s="153"/>
      <c r="AY30" s="153"/>
      <c r="AZ30" s="153"/>
      <c r="BA30" s="153"/>
      <c r="BB30" s="153"/>
      <c r="BC30" s="153"/>
    </row>
    <row r="31" spans="1:55" s="31" customFormat="1" ht="13.8" x14ac:dyDescent="0.25">
      <c r="A31" s="52"/>
      <c r="B31" s="53" t="s">
        <v>61</v>
      </c>
      <c r="C31" s="56"/>
      <c r="D31" s="63">
        <f>SUM(Doublettes!L55)</f>
        <v>128</v>
      </c>
      <c r="E31" s="56"/>
      <c r="F31" s="63">
        <f>SUM(Doublettes!K55)</f>
        <v>22056</v>
      </c>
      <c r="G31" s="30">
        <f>SUM(F31/D31)</f>
        <v>172.3125</v>
      </c>
      <c r="I31" s="52"/>
      <c r="J31" s="53" t="s">
        <v>61</v>
      </c>
      <c r="K31" s="56"/>
      <c r="L31" s="63">
        <v>152</v>
      </c>
      <c r="M31" s="56"/>
      <c r="N31" s="63">
        <v>26544</v>
      </c>
      <c r="O31" s="30">
        <v>167.84821428571428</v>
      </c>
      <c r="Q31" s="52"/>
      <c r="R31" s="53" t="s">
        <v>61</v>
      </c>
      <c r="S31" s="56"/>
      <c r="T31" s="63">
        <v>80</v>
      </c>
      <c r="U31" s="56"/>
      <c r="V31" s="63">
        <v>13893</v>
      </c>
      <c r="W31" s="30">
        <v>173.66249999999999</v>
      </c>
      <c r="Y31" s="52"/>
      <c r="Z31" s="53" t="s">
        <v>61</v>
      </c>
      <c r="AA31" s="56"/>
      <c r="AB31" s="63">
        <v>128</v>
      </c>
      <c r="AC31" s="56"/>
      <c r="AD31" s="63">
        <v>23311</v>
      </c>
      <c r="AE31" s="30">
        <v>182.1171875</v>
      </c>
      <c r="AF31" s="32"/>
      <c r="AG31" s="52"/>
      <c r="AH31" s="53" t="s">
        <v>61</v>
      </c>
      <c r="AI31" s="56"/>
      <c r="AJ31" s="63">
        <v>144</v>
      </c>
      <c r="AK31" s="56"/>
      <c r="AL31" s="63">
        <v>26718</v>
      </c>
      <c r="AM31" s="44">
        <v>185.54166666666666</v>
      </c>
      <c r="AN31" s="32"/>
      <c r="AO31" s="77"/>
      <c r="AP31" s="78" t="s">
        <v>61</v>
      </c>
      <c r="AQ31" s="79"/>
      <c r="AR31" s="80">
        <v>188</v>
      </c>
      <c r="AS31" s="80"/>
      <c r="AT31" s="80">
        <v>34755</v>
      </c>
      <c r="AU31" s="81">
        <v>188.8858695652174</v>
      </c>
      <c r="AV31" s="82"/>
      <c r="AW31" s="77"/>
      <c r="AX31" s="78" t="s">
        <v>61</v>
      </c>
      <c r="AY31" s="79"/>
      <c r="AZ31" s="80">
        <v>144</v>
      </c>
      <c r="BA31" s="80"/>
      <c r="BB31" s="80">
        <v>27424</v>
      </c>
      <c r="BC31" s="81">
        <v>190.44</v>
      </c>
    </row>
    <row r="32" spans="1:55" s="24" customFormat="1" ht="13.8" x14ac:dyDescent="0.25">
      <c r="A32" s="146" t="s">
        <v>123</v>
      </c>
      <c r="B32" s="147"/>
      <c r="C32" s="147"/>
      <c r="D32" s="147"/>
      <c r="E32" s="147"/>
      <c r="F32" s="147"/>
      <c r="G32" s="147"/>
      <c r="I32" s="146" t="s">
        <v>123</v>
      </c>
      <c r="J32" s="147"/>
      <c r="K32" s="147"/>
      <c r="L32" s="147"/>
      <c r="M32" s="147"/>
      <c r="N32" s="147"/>
      <c r="O32" s="147"/>
      <c r="Q32" s="148" t="s">
        <v>122</v>
      </c>
      <c r="R32" s="149"/>
      <c r="S32" s="149"/>
      <c r="T32" s="149"/>
      <c r="U32" s="149"/>
      <c r="V32" s="149"/>
      <c r="W32" s="149"/>
      <c r="Y32" s="148" t="s">
        <v>122</v>
      </c>
      <c r="Z32" s="149"/>
      <c r="AA32" s="149"/>
      <c r="AB32" s="149"/>
      <c r="AC32" s="149"/>
      <c r="AD32" s="149"/>
      <c r="AE32" s="149"/>
      <c r="AG32" s="148" t="s">
        <v>122</v>
      </c>
      <c r="AH32" s="149"/>
      <c r="AI32" s="149"/>
      <c r="AJ32" s="149"/>
      <c r="AK32" s="149"/>
      <c r="AL32" s="149"/>
      <c r="AM32" s="149"/>
      <c r="AO32" s="154" t="s">
        <v>122</v>
      </c>
      <c r="AP32" s="155"/>
      <c r="AQ32" s="155"/>
      <c r="AR32" s="155"/>
      <c r="AS32" s="155"/>
      <c r="AT32" s="155"/>
      <c r="AU32" s="155"/>
      <c r="AV32" s="84"/>
      <c r="AW32" s="154" t="s">
        <v>122</v>
      </c>
      <c r="AX32" s="155"/>
      <c r="AY32" s="155"/>
      <c r="AZ32" s="155"/>
      <c r="BA32" s="155"/>
      <c r="BB32" s="155"/>
      <c r="BC32" s="155"/>
    </row>
    <row r="33" spans="1:55" s="31" customFormat="1" ht="13.8" x14ac:dyDescent="0.25">
      <c r="A33" s="52"/>
      <c r="B33" s="53" t="s">
        <v>61</v>
      </c>
      <c r="C33" s="56"/>
      <c r="D33" s="63">
        <f>SUM(Doublettes!L89)</f>
        <v>256</v>
      </c>
      <c r="E33" s="56"/>
      <c r="F33" s="63">
        <f>SUM(Doublettes!K89)</f>
        <v>39993</v>
      </c>
      <c r="G33" s="30">
        <f>SUM(F33/D33)</f>
        <v>156.22265625</v>
      </c>
      <c r="I33" s="52"/>
      <c r="J33" s="53" t="s">
        <v>61</v>
      </c>
      <c r="K33" s="56"/>
      <c r="L33" s="63">
        <v>280</v>
      </c>
      <c r="M33" s="56"/>
      <c r="N33" s="63">
        <v>44574</v>
      </c>
      <c r="O33" s="30">
        <v>158.06465517241378</v>
      </c>
      <c r="Q33" s="52"/>
      <c r="R33" s="53" t="s">
        <v>61</v>
      </c>
      <c r="S33" s="56"/>
      <c r="T33" s="63">
        <v>112</v>
      </c>
      <c r="U33" s="56"/>
      <c r="V33" s="63">
        <v>18799</v>
      </c>
      <c r="W33" s="30">
        <v>167.84821428571428</v>
      </c>
      <c r="Y33" s="52"/>
      <c r="Z33" s="53" t="s">
        <v>61</v>
      </c>
      <c r="AA33" s="56"/>
      <c r="AB33" s="63">
        <v>80</v>
      </c>
      <c r="AC33" s="56"/>
      <c r="AD33" s="63">
        <v>14263</v>
      </c>
      <c r="AE33" s="30">
        <v>178.28749999999999</v>
      </c>
      <c r="AF33" s="32"/>
      <c r="AG33" s="52"/>
      <c r="AH33" s="53" t="s">
        <v>61</v>
      </c>
      <c r="AI33" s="56"/>
      <c r="AJ33" s="63">
        <v>144</v>
      </c>
      <c r="AK33" s="56"/>
      <c r="AL33" s="63">
        <v>25700</v>
      </c>
      <c r="AM33" s="44">
        <v>178.47222222222223</v>
      </c>
      <c r="AN33" s="32"/>
      <c r="AO33" s="77"/>
      <c r="AP33" s="78" t="s">
        <v>61</v>
      </c>
      <c r="AQ33" s="79"/>
      <c r="AR33" s="80">
        <v>152</v>
      </c>
      <c r="AS33" s="80"/>
      <c r="AT33" s="80">
        <v>28056</v>
      </c>
      <c r="AU33" s="81">
        <v>184.57894736842104</v>
      </c>
      <c r="AV33" s="82"/>
      <c r="AW33" s="77"/>
      <c r="AX33" s="78" t="s">
        <v>61</v>
      </c>
      <c r="AY33" s="79"/>
      <c r="AZ33" s="80">
        <v>160</v>
      </c>
      <c r="BA33" s="80"/>
      <c r="BB33" s="80">
        <v>29235</v>
      </c>
      <c r="BC33" s="81">
        <v>185.72</v>
      </c>
    </row>
    <row r="34" spans="1:55" s="24" customFormat="1" ht="13.8" x14ac:dyDescent="0.25">
      <c r="A34" s="146" t="s">
        <v>124</v>
      </c>
      <c r="B34" s="147"/>
      <c r="C34" s="147"/>
      <c r="D34" s="147"/>
      <c r="E34" s="147"/>
      <c r="F34" s="147"/>
      <c r="G34" s="147"/>
      <c r="I34" s="146" t="s">
        <v>124</v>
      </c>
      <c r="J34" s="147"/>
      <c r="K34" s="147"/>
      <c r="L34" s="147"/>
      <c r="M34" s="147"/>
      <c r="N34" s="147"/>
      <c r="O34" s="147"/>
      <c r="Q34" s="146" t="s">
        <v>123</v>
      </c>
      <c r="R34" s="147"/>
      <c r="S34" s="147"/>
      <c r="T34" s="147"/>
      <c r="U34" s="147"/>
      <c r="V34" s="147"/>
      <c r="W34" s="147"/>
      <c r="Y34" s="146" t="s">
        <v>123</v>
      </c>
      <c r="Z34" s="147"/>
      <c r="AA34" s="147"/>
      <c r="AB34" s="147"/>
      <c r="AC34" s="147"/>
      <c r="AD34" s="147"/>
      <c r="AE34" s="147"/>
      <c r="AG34" s="146" t="s">
        <v>123</v>
      </c>
      <c r="AH34" s="147"/>
      <c r="AI34" s="147"/>
      <c r="AJ34" s="147"/>
      <c r="AK34" s="147"/>
      <c r="AL34" s="147"/>
      <c r="AM34" s="147"/>
      <c r="AO34" s="152" t="s">
        <v>123</v>
      </c>
      <c r="AP34" s="153"/>
      <c r="AQ34" s="153"/>
      <c r="AR34" s="153"/>
      <c r="AS34" s="153"/>
      <c r="AT34" s="153"/>
      <c r="AU34" s="153"/>
      <c r="AV34" s="84"/>
      <c r="AW34" s="152" t="s">
        <v>123</v>
      </c>
      <c r="AX34" s="153"/>
      <c r="AY34" s="153"/>
      <c r="AZ34" s="153"/>
      <c r="BA34" s="153"/>
      <c r="BB34" s="153"/>
      <c r="BC34" s="153"/>
    </row>
    <row r="35" spans="1:55" s="31" customFormat="1" ht="13.8" x14ac:dyDescent="0.25">
      <c r="A35" s="52"/>
      <c r="B35" s="53" t="s">
        <v>61</v>
      </c>
      <c r="C35" s="56"/>
      <c r="D35" s="55">
        <f>SUM(Doublettes!L24)</f>
        <v>160</v>
      </c>
      <c r="E35" s="56"/>
      <c r="F35" s="55">
        <f>SUM(Doublettes!K24)</f>
        <v>23490</v>
      </c>
      <c r="G35" s="30">
        <f>SUM(F35/D35)</f>
        <v>146.8125</v>
      </c>
      <c r="I35" s="52"/>
      <c r="J35" s="53" t="s">
        <v>61</v>
      </c>
      <c r="K35" s="56"/>
      <c r="L35" s="55">
        <v>168</v>
      </c>
      <c r="M35" s="56"/>
      <c r="N35" s="55">
        <v>25728</v>
      </c>
      <c r="O35" s="30">
        <v>151.66304347826087</v>
      </c>
      <c r="Q35" s="52"/>
      <c r="R35" s="53" t="s">
        <v>61</v>
      </c>
      <c r="S35" s="56"/>
      <c r="T35" s="63">
        <v>232</v>
      </c>
      <c r="U35" s="56"/>
      <c r="V35" s="63">
        <v>36671</v>
      </c>
      <c r="W35" s="30">
        <v>158.06465517241378</v>
      </c>
      <c r="Y35" s="52"/>
      <c r="Z35" s="53" t="s">
        <v>61</v>
      </c>
      <c r="AA35" s="56"/>
      <c r="AB35" s="63">
        <v>160</v>
      </c>
      <c r="AC35" s="56"/>
      <c r="AD35" s="63">
        <v>26697</v>
      </c>
      <c r="AE35" s="30">
        <v>166.85624999999999</v>
      </c>
      <c r="AF35" s="32"/>
      <c r="AG35" s="52"/>
      <c r="AH35" s="53" t="s">
        <v>61</v>
      </c>
      <c r="AI35" s="56"/>
      <c r="AJ35" s="63">
        <v>184</v>
      </c>
      <c r="AK35" s="56"/>
      <c r="AL35" s="63">
        <v>29740</v>
      </c>
      <c r="AM35" s="44">
        <v>161.63043478260869</v>
      </c>
      <c r="AN35" s="32"/>
      <c r="AO35" s="77"/>
      <c r="AP35" s="78" t="s">
        <v>61</v>
      </c>
      <c r="AQ35" s="79"/>
      <c r="AR35" s="80">
        <v>240</v>
      </c>
      <c r="AS35" s="80"/>
      <c r="AT35" s="80">
        <v>39293</v>
      </c>
      <c r="AU35" s="81">
        <v>163.72083333333333</v>
      </c>
      <c r="AV35" s="82"/>
      <c r="AW35" s="77"/>
      <c r="AX35" s="78" t="s">
        <v>61</v>
      </c>
      <c r="AY35" s="79"/>
      <c r="AZ35" s="80">
        <v>232</v>
      </c>
      <c r="BA35" s="80"/>
      <c r="BB35" s="80">
        <v>37357</v>
      </c>
      <c r="BC35" s="81">
        <v>161.02000000000001</v>
      </c>
    </row>
    <row r="36" spans="1:55" s="24" customFormat="1" ht="13.8" x14ac:dyDescent="0.25">
      <c r="A36" s="45"/>
      <c r="B36" s="46"/>
      <c r="C36" s="47"/>
      <c r="D36" s="48"/>
      <c r="E36" s="48"/>
      <c r="F36" s="48"/>
      <c r="G36" s="49"/>
      <c r="I36" s="146"/>
      <c r="J36" s="147"/>
      <c r="K36" s="147"/>
      <c r="L36" s="147"/>
      <c r="M36" s="147"/>
      <c r="N36" s="147"/>
      <c r="O36" s="147"/>
      <c r="Q36" s="146" t="s">
        <v>124</v>
      </c>
      <c r="R36" s="147"/>
      <c r="S36" s="147"/>
      <c r="T36" s="147"/>
      <c r="U36" s="147"/>
      <c r="V36" s="147"/>
      <c r="W36" s="147"/>
      <c r="Y36" s="146" t="s">
        <v>124</v>
      </c>
      <c r="Z36" s="147"/>
      <c r="AA36" s="147"/>
      <c r="AB36" s="147"/>
      <c r="AC36" s="147"/>
      <c r="AD36" s="147"/>
      <c r="AE36" s="147"/>
      <c r="AG36" s="146" t="s">
        <v>125</v>
      </c>
      <c r="AH36" s="147"/>
      <c r="AI36" s="147"/>
      <c r="AJ36" s="147"/>
      <c r="AK36" s="147"/>
      <c r="AL36" s="147"/>
      <c r="AM36" s="147"/>
      <c r="AO36" s="152" t="s">
        <v>125</v>
      </c>
      <c r="AP36" s="153"/>
      <c r="AQ36" s="153"/>
      <c r="AR36" s="153"/>
      <c r="AS36" s="153"/>
      <c r="AT36" s="153"/>
      <c r="AU36" s="153"/>
      <c r="AV36" s="84"/>
      <c r="AW36" s="152" t="s">
        <v>125</v>
      </c>
      <c r="AX36" s="153"/>
      <c r="AY36" s="153"/>
      <c r="AZ36" s="153"/>
      <c r="BA36" s="153"/>
      <c r="BB36" s="153"/>
      <c r="BC36" s="153"/>
    </row>
    <row r="37" spans="1:55" s="31" customFormat="1" ht="13.8" x14ac:dyDescent="0.25">
      <c r="A37" s="45"/>
      <c r="B37" s="46" t="s">
        <v>114</v>
      </c>
      <c r="C37" s="47"/>
      <c r="D37" s="48">
        <f>SUM(D29,D31,D33,D35)</f>
        <v>632</v>
      </c>
      <c r="E37" s="48"/>
      <c r="F37" s="48">
        <f>SUM(F29,F31,F33,F35)</f>
        <v>101343</v>
      </c>
      <c r="G37" s="49">
        <f>SUM(F37/D37)</f>
        <v>160.35284810126583</v>
      </c>
      <c r="I37" s="45"/>
      <c r="J37" s="46" t="s">
        <v>114</v>
      </c>
      <c r="K37" s="47"/>
      <c r="L37" s="48">
        <v>664</v>
      </c>
      <c r="M37" s="48"/>
      <c r="N37" s="48">
        <v>108605</v>
      </c>
      <c r="O37" s="49">
        <v>163.56174698795181</v>
      </c>
      <c r="Q37" s="52"/>
      <c r="R37" s="53" t="s">
        <v>61</v>
      </c>
      <c r="S37" s="56"/>
      <c r="T37" s="55">
        <v>184</v>
      </c>
      <c r="U37" s="56"/>
      <c r="V37" s="55">
        <v>27906</v>
      </c>
      <c r="W37" s="30">
        <v>151.66304347826087</v>
      </c>
      <c r="Y37" s="52"/>
      <c r="Z37" s="53" t="s">
        <v>61</v>
      </c>
      <c r="AA37" s="56"/>
      <c r="AB37" s="55">
        <v>48</v>
      </c>
      <c r="AC37" s="56"/>
      <c r="AD37" s="55">
        <v>8553</v>
      </c>
      <c r="AE37" s="30">
        <v>178.1875</v>
      </c>
      <c r="AF37" s="32"/>
      <c r="AG37" s="52"/>
      <c r="AH37" s="53" t="s">
        <v>61</v>
      </c>
      <c r="AI37" s="56"/>
      <c r="AJ37" s="55">
        <v>48</v>
      </c>
      <c r="AK37" s="56"/>
      <c r="AL37" s="55">
        <v>8553</v>
      </c>
      <c r="AM37" s="63">
        <v>178.1875</v>
      </c>
      <c r="AN37" s="32"/>
      <c r="AO37" s="77"/>
      <c r="AP37" s="78" t="s">
        <v>61</v>
      </c>
      <c r="AQ37" s="79"/>
      <c r="AR37" s="80">
        <v>48</v>
      </c>
      <c r="AS37" s="85"/>
      <c r="AT37" s="85">
        <v>8570</v>
      </c>
      <c r="AU37" s="86">
        <v>178.54166666666666</v>
      </c>
      <c r="AV37" s="82"/>
      <c r="AW37" s="77"/>
      <c r="AX37" s="78" t="s">
        <v>61</v>
      </c>
      <c r="AY37" s="79"/>
      <c r="AZ37" s="80">
        <v>64</v>
      </c>
      <c r="BA37" s="80"/>
      <c r="BB37" s="80">
        <v>11570</v>
      </c>
      <c r="BC37" s="81">
        <v>180.78</v>
      </c>
    </row>
    <row r="38" spans="1:55" s="24" customFormat="1" x14ac:dyDescent="0.3">
      <c r="A38" s="45"/>
      <c r="B38" s="46"/>
      <c r="C38" s="47"/>
      <c r="D38" s="48"/>
      <c r="E38" s="48"/>
      <c r="F38" s="48"/>
      <c r="G38" s="49"/>
      <c r="I38" s="18"/>
      <c r="J38" s="18"/>
      <c r="K38" s="18"/>
      <c r="L38" s="18"/>
      <c r="M38" s="18"/>
      <c r="N38" s="51"/>
      <c r="O38" s="51"/>
      <c r="Q38" s="146"/>
      <c r="R38" s="147"/>
      <c r="S38" s="147"/>
      <c r="T38" s="147"/>
      <c r="U38" s="147"/>
      <c r="V38" s="147"/>
      <c r="W38" s="147"/>
      <c r="Y38" s="146"/>
      <c r="Z38" s="147"/>
      <c r="AA38" s="147"/>
      <c r="AB38" s="147"/>
      <c r="AC38" s="147"/>
      <c r="AD38" s="147"/>
      <c r="AE38" s="147"/>
      <c r="AG38" s="146" t="s">
        <v>126</v>
      </c>
      <c r="AH38" s="147"/>
      <c r="AI38" s="147"/>
      <c r="AJ38" s="147"/>
      <c r="AK38" s="147"/>
      <c r="AL38" s="147"/>
      <c r="AM38" s="147"/>
      <c r="AO38" s="152" t="s">
        <v>126</v>
      </c>
      <c r="AP38" s="153"/>
      <c r="AQ38" s="153"/>
      <c r="AR38" s="153"/>
      <c r="AS38" s="153"/>
      <c r="AT38" s="153"/>
      <c r="AU38" s="153"/>
      <c r="AV38" s="84"/>
      <c r="AW38" s="152" t="s">
        <v>126</v>
      </c>
      <c r="AX38" s="153"/>
      <c r="AY38" s="153"/>
      <c r="AZ38" s="153"/>
      <c r="BA38" s="153"/>
      <c r="BB38" s="153"/>
      <c r="BC38" s="153"/>
    </row>
    <row r="39" spans="1:55" s="31" customFormat="1" x14ac:dyDescent="0.3">
      <c r="A39" s="18"/>
      <c r="B39" s="18"/>
      <c r="C39" s="18"/>
      <c r="D39" s="18"/>
      <c r="E39" s="18"/>
      <c r="F39" s="51"/>
      <c r="G39" s="51"/>
      <c r="I39" s="18"/>
      <c r="J39" s="18"/>
      <c r="K39" s="18"/>
      <c r="L39" s="18"/>
      <c r="M39" s="18"/>
      <c r="N39" s="51"/>
      <c r="O39" s="51"/>
      <c r="Q39" s="45"/>
      <c r="R39" s="46"/>
      <c r="S39" s="47"/>
      <c r="T39" s="48"/>
      <c r="V39" s="48"/>
      <c r="W39" s="65"/>
      <c r="Y39" s="45"/>
      <c r="Z39" s="46"/>
      <c r="AA39" s="47"/>
      <c r="AB39" s="48"/>
      <c r="AD39" s="48"/>
      <c r="AE39" s="65"/>
      <c r="AF39" s="32"/>
      <c r="AG39" s="52"/>
      <c r="AH39" s="53" t="s">
        <v>61</v>
      </c>
      <c r="AI39" s="54"/>
      <c r="AJ39" s="55">
        <v>112</v>
      </c>
      <c r="AK39" s="56"/>
      <c r="AL39" s="55">
        <v>17089</v>
      </c>
      <c r="AM39" s="30">
        <v>152.58035714285714</v>
      </c>
      <c r="AN39" s="32"/>
      <c r="AO39" s="77"/>
      <c r="AP39" s="78" t="s">
        <v>61</v>
      </c>
      <c r="AQ39" s="79"/>
      <c r="AR39" s="80">
        <v>112</v>
      </c>
      <c r="AS39" s="80"/>
      <c r="AT39" s="80">
        <v>17494</v>
      </c>
      <c r="AU39" s="81">
        <v>156.19642857142858</v>
      </c>
      <c r="AV39" s="82"/>
      <c r="AW39" s="77"/>
      <c r="AX39" s="78" t="s">
        <v>61</v>
      </c>
      <c r="AY39" s="79"/>
      <c r="AZ39" s="80">
        <v>172</v>
      </c>
      <c r="BA39" s="80"/>
      <c r="BB39" s="80">
        <v>25946</v>
      </c>
      <c r="BC39" s="81">
        <v>150.85</v>
      </c>
    </row>
    <row r="40" spans="1:55" s="31" customFormat="1" ht="13.8" x14ac:dyDescent="0.25">
      <c r="A40" s="146" t="s">
        <v>127</v>
      </c>
      <c r="B40" s="147"/>
      <c r="C40" s="147"/>
      <c r="D40" s="147"/>
      <c r="E40" s="147"/>
      <c r="F40" s="147"/>
      <c r="G40" s="32"/>
      <c r="I40" s="146" t="s">
        <v>127</v>
      </c>
      <c r="J40" s="147"/>
      <c r="K40" s="147"/>
      <c r="L40" s="147"/>
      <c r="M40" s="147"/>
      <c r="N40" s="147"/>
      <c r="O40" s="32"/>
      <c r="Q40" s="45"/>
      <c r="R40" s="46"/>
      <c r="S40" s="47"/>
      <c r="T40" s="48"/>
      <c r="U40" s="48"/>
      <c r="V40" s="48"/>
      <c r="W40" s="49"/>
      <c r="Y40" s="45"/>
      <c r="Z40" s="46"/>
      <c r="AA40" s="47"/>
      <c r="AB40" s="48"/>
      <c r="AC40" s="48"/>
      <c r="AD40" s="48"/>
      <c r="AE40" s="49"/>
      <c r="AG40" s="45"/>
      <c r="AH40" s="46"/>
      <c r="AI40" s="47"/>
      <c r="AJ40" s="48"/>
      <c r="AK40" s="48"/>
      <c r="AL40" s="48"/>
      <c r="AM40" s="49"/>
      <c r="AO40" s="87"/>
      <c r="AP40" s="88"/>
      <c r="AQ40" s="89"/>
      <c r="AR40" s="90"/>
      <c r="AS40" s="90"/>
      <c r="AT40" s="90"/>
      <c r="AU40" s="91"/>
      <c r="AV40" s="92"/>
      <c r="AW40" s="87"/>
      <c r="AX40" s="88"/>
      <c r="AY40" s="89"/>
      <c r="AZ40" s="90"/>
      <c r="BA40" s="90"/>
      <c r="BB40" s="90"/>
      <c r="BC40" s="91"/>
    </row>
    <row r="41" spans="1:55" s="31" customFormat="1" ht="13.8" x14ac:dyDescent="0.25">
      <c r="A41" s="52"/>
      <c r="B41" s="53" t="s">
        <v>61</v>
      </c>
      <c r="C41" s="54"/>
      <c r="D41" s="55">
        <f>SUM(Trio!J11)</f>
        <v>36</v>
      </c>
      <c r="E41" s="55"/>
      <c r="F41" s="55">
        <f>SUM(Trio!I11)</f>
        <v>6120</v>
      </c>
      <c r="G41" s="30">
        <f>SUM(F41/D41)</f>
        <v>170</v>
      </c>
      <c r="I41" s="52"/>
      <c r="J41" s="53" t="s">
        <v>61</v>
      </c>
      <c r="K41" s="54"/>
      <c r="L41" s="55">
        <v>48</v>
      </c>
      <c r="M41" s="55"/>
      <c r="N41" s="55">
        <v>8693</v>
      </c>
      <c r="O41" s="30">
        <v>179.8111111111111</v>
      </c>
      <c r="Q41" s="45"/>
      <c r="R41" s="46" t="s">
        <v>114</v>
      </c>
      <c r="S41" s="47"/>
      <c r="T41" s="48">
        <v>608</v>
      </c>
      <c r="U41" s="48"/>
      <c r="V41" s="48">
        <v>97269</v>
      </c>
      <c r="W41" s="49">
        <v>159.98190789473685</v>
      </c>
      <c r="Y41" s="45"/>
      <c r="Z41" s="46" t="s">
        <v>114</v>
      </c>
      <c r="AA41" s="47"/>
      <c r="AB41" s="48">
        <v>416</v>
      </c>
      <c r="AC41" s="48"/>
      <c r="AD41" s="48">
        <v>72824</v>
      </c>
      <c r="AE41" s="49">
        <v>175.05769230769232</v>
      </c>
      <c r="AF41" s="32"/>
      <c r="AG41" s="45"/>
      <c r="AH41" s="46" t="s">
        <v>114</v>
      </c>
      <c r="AI41" s="47"/>
      <c r="AJ41" s="48">
        <v>632</v>
      </c>
      <c r="AK41" s="48"/>
      <c r="AL41" s="48">
        <v>107800</v>
      </c>
      <c r="AM41" s="49">
        <v>170.56962025316454</v>
      </c>
      <c r="AN41" s="32"/>
      <c r="AO41" s="87"/>
      <c r="AP41" s="88" t="s">
        <v>114</v>
      </c>
      <c r="AQ41" s="89"/>
      <c r="AR41" s="90">
        <f>SUM(AR31,AR33,AR35,AR37,AR39)</f>
        <v>740</v>
      </c>
      <c r="AS41" s="90"/>
      <c r="AT41" s="90">
        <f>SUM(AT31,AT33,AT35,AT37,AT39)</f>
        <v>128168</v>
      </c>
      <c r="AU41" s="91">
        <f>SUM(AT41/AR41)</f>
        <v>173.2</v>
      </c>
      <c r="AV41" s="82"/>
      <c r="AW41" s="87"/>
      <c r="AX41" s="88" t="s">
        <v>114</v>
      </c>
      <c r="AY41" s="89"/>
      <c r="AZ41" s="90">
        <v>772</v>
      </c>
      <c r="BA41" s="90"/>
      <c r="BB41" s="90">
        <v>131532</v>
      </c>
      <c r="BC41" s="91">
        <v>170.37823834196891</v>
      </c>
    </row>
    <row r="42" spans="1:55" ht="15.6" x14ac:dyDescent="0.3">
      <c r="A42" s="146" t="s">
        <v>128</v>
      </c>
      <c r="B42" s="147"/>
      <c r="C42" s="147"/>
      <c r="D42" s="147"/>
      <c r="E42" s="147"/>
      <c r="F42" s="147"/>
      <c r="G42" s="32"/>
      <c r="I42" s="146" t="s">
        <v>128</v>
      </c>
      <c r="J42" s="147"/>
      <c r="K42" s="147"/>
      <c r="L42" s="147"/>
      <c r="M42" s="147"/>
      <c r="N42" s="147"/>
      <c r="O42" s="32"/>
      <c r="V42" s="51"/>
      <c r="W42" s="51"/>
      <c r="AF42" s="32"/>
      <c r="AL42" s="51"/>
      <c r="AM42" s="51"/>
      <c r="AN42" s="32"/>
      <c r="AO42"/>
      <c r="AP42"/>
      <c r="AQ42"/>
      <c r="AR42"/>
      <c r="AS42"/>
      <c r="AT42"/>
      <c r="AU42"/>
      <c r="AV42" s="82"/>
      <c r="AW42"/>
      <c r="AX42"/>
      <c r="AY42"/>
      <c r="AZ42"/>
      <c r="BA42"/>
      <c r="BB42"/>
      <c r="BC42"/>
    </row>
    <row r="43" spans="1:55" s="24" customFormat="1" ht="13.8" x14ac:dyDescent="0.25">
      <c r="A43" s="52"/>
      <c r="B43" s="53" t="s">
        <v>61</v>
      </c>
      <c r="C43" s="54"/>
      <c r="D43" s="55">
        <f>SUM(Trio!J22)</f>
        <v>54</v>
      </c>
      <c r="E43" s="55"/>
      <c r="F43" s="55">
        <f>SUM(Trio!I22)</f>
        <v>9231</v>
      </c>
      <c r="G43" s="30">
        <f>SUM(F43/D43)</f>
        <v>170.94444444444446</v>
      </c>
      <c r="I43" s="52"/>
      <c r="J43" s="53" t="s">
        <v>61</v>
      </c>
      <c r="K43" s="54"/>
      <c r="L43" s="55">
        <v>120</v>
      </c>
      <c r="M43" s="55"/>
      <c r="N43" s="55">
        <v>20634</v>
      </c>
      <c r="O43" s="30">
        <v>169.12222222222223</v>
      </c>
      <c r="Q43" s="146" t="s">
        <v>127</v>
      </c>
      <c r="R43" s="147"/>
      <c r="S43" s="147"/>
      <c r="T43" s="147"/>
      <c r="U43" s="147"/>
      <c r="V43" s="147"/>
      <c r="W43" s="32"/>
      <c r="Y43" s="146" t="s">
        <v>127</v>
      </c>
      <c r="Z43" s="147"/>
      <c r="AA43" s="147"/>
      <c r="AB43" s="147"/>
      <c r="AC43" s="147"/>
      <c r="AD43" s="147"/>
      <c r="AE43" s="32"/>
      <c r="AG43" s="146" t="s">
        <v>127</v>
      </c>
      <c r="AH43" s="147"/>
      <c r="AI43" s="147"/>
      <c r="AJ43" s="147"/>
      <c r="AK43" s="147"/>
      <c r="AL43" s="147"/>
      <c r="AM43" s="32"/>
      <c r="AO43" s="152" t="s">
        <v>127</v>
      </c>
      <c r="AP43" s="153"/>
      <c r="AQ43" s="153"/>
      <c r="AR43" s="153"/>
      <c r="AS43" s="153"/>
      <c r="AT43" s="153"/>
      <c r="AU43" s="97"/>
      <c r="AV43" s="84"/>
      <c r="AW43" s="152" t="s">
        <v>127</v>
      </c>
      <c r="AX43" s="153"/>
      <c r="AY43" s="153"/>
      <c r="AZ43" s="153"/>
      <c r="BA43" s="153"/>
      <c r="BB43" s="153"/>
      <c r="BC43" s="97"/>
    </row>
    <row r="44" spans="1:55" s="31" customFormat="1" ht="13.8" x14ac:dyDescent="0.25">
      <c r="A44" s="146" t="s">
        <v>129</v>
      </c>
      <c r="B44" s="147"/>
      <c r="C44" s="147"/>
      <c r="D44" s="147"/>
      <c r="E44" s="147"/>
      <c r="F44" s="147"/>
      <c r="G44" s="32"/>
      <c r="I44" s="146" t="s">
        <v>129</v>
      </c>
      <c r="J44" s="147"/>
      <c r="K44" s="147"/>
      <c r="L44" s="147"/>
      <c r="M44" s="147"/>
      <c r="N44" s="147"/>
      <c r="O44" s="32"/>
      <c r="Q44" s="52"/>
      <c r="R44" s="53" t="s">
        <v>61</v>
      </c>
      <c r="S44" s="54"/>
      <c r="T44" s="55">
        <v>90</v>
      </c>
      <c r="U44" s="55"/>
      <c r="V44" s="55">
        <v>16183</v>
      </c>
      <c r="W44" s="30">
        <v>179.8111111111111</v>
      </c>
      <c r="Y44" s="52"/>
      <c r="Z44" s="53" t="s">
        <v>61</v>
      </c>
      <c r="AA44" s="54"/>
      <c r="AB44" s="55">
        <v>108</v>
      </c>
      <c r="AC44" s="55"/>
      <c r="AD44" s="55">
        <v>19796</v>
      </c>
      <c r="AE44" s="30">
        <v>183.2962962962963</v>
      </c>
      <c r="AF44" s="32"/>
      <c r="AG44" s="52"/>
      <c r="AH44" s="53" t="s">
        <v>61</v>
      </c>
      <c r="AI44" s="54"/>
      <c r="AJ44" s="55">
        <v>162</v>
      </c>
      <c r="AK44" s="55"/>
      <c r="AL44" s="55">
        <v>28955</v>
      </c>
      <c r="AM44" s="30">
        <v>178.73456790123456</v>
      </c>
      <c r="AN44" s="32"/>
      <c r="AO44" s="77"/>
      <c r="AP44" s="78" t="s">
        <v>61</v>
      </c>
      <c r="AQ44" s="79"/>
      <c r="AR44" s="80">
        <v>180</v>
      </c>
      <c r="AS44" s="80"/>
      <c r="AT44" s="80">
        <v>33461</v>
      </c>
      <c r="AU44" s="81">
        <v>185.89444444444445</v>
      </c>
      <c r="AV44" s="82"/>
      <c r="AW44" s="77"/>
      <c r="AX44" s="78" t="s">
        <v>61</v>
      </c>
      <c r="AY44" s="79"/>
      <c r="AZ44" s="80">
        <v>138</v>
      </c>
      <c r="BA44" s="80"/>
      <c r="BB44" s="80">
        <v>21626</v>
      </c>
      <c r="BC44" s="81">
        <v>156.71</v>
      </c>
    </row>
    <row r="45" spans="1:55" s="24" customFormat="1" ht="13.8" x14ac:dyDescent="0.25">
      <c r="A45" s="52"/>
      <c r="B45" s="53" t="s">
        <v>61</v>
      </c>
      <c r="C45" s="54"/>
      <c r="D45" s="55">
        <f>SUM(Trio!J43)</f>
        <v>114</v>
      </c>
      <c r="E45" s="55"/>
      <c r="F45" s="55">
        <f>SUM(Trio!I43)</f>
        <v>17768</v>
      </c>
      <c r="G45" s="30">
        <f>SUM(F45/D45)</f>
        <v>155.85964912280701</v>
      </c>
      <c r="I45" s="52"/>
      <c r="J45" s="53" t="s">
        <v>61</v>
      </c>
      <c r="K45" s="54"/>
      <c r="L45" s="55">
        <v>216</v>
      </c>
      <c r="M45" s="55"/>
      <c r="N45" s="55">
        <v>34330</v>
      </c>
      <c r="O45" s="30">
        <v>155.5</v>
      </c>
      <c r="Q45" s="146" t="s">
        <v>128</v>
      </c>
      <c r="R45" s="147"/>
      <c r="S45" s="147"/>
      <c r="T45" s="147"/>
      <c r="U45" s="147"/>
      <c r="V45" s="147"/>
      <c r="W45" s="32"/>
      <c r="Y45" s="146" t="s">
        <v>128</v>
      </c>
      <c r="Z45" s="147"/>
      <c r="AA45" s="147"/>
      <c r="AB45" s="147"/>
      <c r="AC45" s="147"/>
      <c r="AD45" s="147"/>
      <c r="AE45" s="32"/>
      <c r="AG45" s="146" t="s">
        <v>128</v>
      </c>
      <c r="AH45" s="147"/>
      <c r="AI45" s="147"/>
      <c r="AJ45" s="147"/>
      <c r="AK45" s="147"/>
      <c r="AL45" s="147"/>
      <c r="AM45" s="32"/>
      <c r="AO45" s="152" t="s">
        <v>128</v>
      </c>
      <c r="AP45" s="153"/>
      <c r="AQ45" s="153"/>
      <c r="AR45" s="153"/>
      <c r="AS45" s="153"/>
      <c r="AT45" s="153"/>
      <c r="AU45" s="97"/>
      <c r="AV45" s="84"/>
      <c r="AW45" s="152" t="s">
        <v>128</v>
      </c>
      <c r="AX45" s="153"/>
      <c r="AY45" s="153"/>
      <c r="AZ45" s="153"/>
      <c r="BA45" s="153"/>
      <c r="BB45" s="153"/>
      <c r="BC45" s="97"/>
    </row>
    <row r="46" spans="1:55" s="31" customFormat="1" ht="13.8" x14ac:dyDescent="0.25">
      <c r="A46" s="146" t="s">
        <v>130</v>
      </c>
      <c r="B46" s="147"/>
      <c r="C46" s="147"/>
      <c r="D46" s="147"/>
      <c r="E46" s="147"/>
      <c r="F46" s="147"/>
      <c r="G46" s="32"/>
      <c r="I46" s="146" t="s">
        <v>130</v>
      </c>
      <c r="J46" s="147"/>
      <c r="K46" s="147"/>
      <c r="L46" s="147"/>
      <c r="M46" s="147"/>
      <c r="N46" s="147"/>
      <c r="O46" s="32"/>
      <c r="Q46" s="52"/>
      <c r="R46" s="53" t="s">
        <v>61</v>
      </c>
      <c r="S46" s="54"/>
      <c r="T46" s="55">
        <v>90</v>
      </c>
      <c r="U46" s="55"/>
      <c r="V46" s="55">
        <v>15221</v>
      </c>
      <c r="W46" s="30">
        <v>169.12222222222223</v>
      </c>
      <c r="Y46" s="52"/>
      <c r="Z46" s="53" t="s">
        <v>61</v>
      </c>
      <c r="AA46" s="54"/>
      <c r="AB46" s="55">
        <v>84</v>
      </c>
      <c r="AC46" s="55"/>
      <c r="AD46" s="55">
        <v>14379</v>
      </c>
      <c r="AE46" s="30">
        <v>171.17857142857142</v>
      </c>
      <c r="AF46" s="32"/>
      <c r="AG46" s="52"/>
      <c r="AH46" s="53" t="s">
        <v>61</v>
      </c>
      <c r="AI46" s="54"/>
      <c r="AJ46" s="55">
        <v>84</v>
      </c>
      <c r="AK46" s="55"/>
      <c r="AL46" s="55">
        <v>14379</v>
      </c>
      <c r="AM46" s="30">
        <v>171.17857142857142</v>
      </c>
      <c r="AN46" s="32"/>
      <c r="AO46" s="77"/>
      <c r="AP46" s="78" t="s">
        <v>61</v>
      </c>
      <c r="AQ46" s="79"/>
      <c r="AR46" s="80">
        <v>108</v>
      </c>
      <c r="AS46" s="80"/>
      <c r="AT46" s="80">
        <v>19488</v>
      </c>
      <c r="AU46" s="81">
        <v>180.44444444444446</v>
      </c>
      <c r="AV46" s="82"/>
      <c r="AW46" s="77"/>
      <c r="AX46" s="78" t="s">
        <v>61</v>
      </c>
      <c r="AY46" s="79"/>
      <c r="AZ46" s="80">
        <v>126</v>
      </c>
      <c r="BA46" s="80"/>
      <c r="BB46" s="80">
        <v>22281</v>
      </c>
      <c r="BC46" s="81">
        <v>176.83</v>
      </c>
    </row>
    <row r="47" spans="1:55" s="24" customFormat="1" ht="13.8" x14ac:dyDescent="0.25">
      <c r="A47" s="52"/>
      <c r="B47" s="53" t="s">
        <v>61</v>
      </c>
      <c r="C47" s="54"/>
      <c r="D47" s="55">
        <f>SUM(Trio!J67)</f>
        <v>129</v>
      </c>
      <c r="E47" s="55"/>
      <c r="F47" s="55">
        <f>SUM(Trio!I67)</f>
        <v>19278</v>
      </c>
      <c r="G47" s="30">
        <f>SUM(F47/D47)</f>
        <v>149.44186046511629</v>
      </c>
      <c r="I47" s="52"/>
      <c r="J47" s="53" t="s">
        <v>61</v>
      </c>
      <c r="K47" s="54"/>
      <c r="L47" s="55">
        <v>132</v>
      </c>
      <c r="M47" s="55"/>
      <c r="N47" s="55">
        <v>19948</v>
      </c>
      <c r="O47" s="30">
        <v>147.07333333333332</v>
      </c>
      <c r="Q47" s="146" t="s">
        <v>129</v>
      </c>
      <c r="R47" s="147"/>
      <c r="S47" s="147"/>
      <c r="T47" s="147"/>
      <c r="U47" s="147"/>
      <c r="V47" s="147"/>
      <c r="W47" s="32"/>
      <c r="Y47" s="146" t="s">
        <v>129</v>
      </c>
      <c r="Z47" s="147"/>
      <c r="AA47" s="147"/>
      <c r="AB47" s="147"/>
      <c r="AC47" s="147"/>
      <c r="AD47" s="147"/>
      <c r="AE47" s="32"/>
      <c r="AF47" s="32"/>
      <c r="AG47" s="146" t="s">
        <v>129</v>
      </c>
      <c r="AH47" s="147"/>
      <c r="AI47" s="147"/>
      <c r="AJ47" s="147"/>
      <c r="AK47" s="147"/>
      <c r="AL47" s="147"/>
      <c r="AM47" s="32"/>
      <c r="AN47" s="32"/>
      <c r="AO47" s="152" t="s">
        <v>129</v>
      </c>
      <c r="AP47" s="153"/>
      <c r="AQ47" s="153"/>
      <c r="AR47" s="153"/>
      <c r="AS47" s="153"/>
      <c r="AT47" s="153"/>
      <c r="AU47" s="97"/>
      <c r="AV47" s="82"/>
      <c r="AW47" s="152" t="s">
        <v>129</v>
      </c>
      <c r="AX47" s="153"/>
      <c r="AY47" s="153"/>
      <c r="AZ47" s="153"/>
      <c r="BA47" s="153"/>
      <c r="BB47" s="153"/>
      <c r="BC47" s="97"/>
    </row>
    <row r="48" spans="1:55" s="31" customFormat="1" ht="13.8" x14ac:dyDescent="0.25">
      <c r="A48" s="146" t="s">
        <v>131</v>
      </c>
      <c r="B48" s="147"/>
      <c r="C48" s="147"/>
      <c r="D48" s="147"/>
      <c r="E48" s="147"/>
      <c r="F48" s="147"/>
      <c r="G48" s="32"/>
      <c r="I48" s="146" t="s">
        <v>131</v>
      </c>
      <c r="J48" s="147"/>
      <c r="K48" s="147"/>
      <c r="L48" s="147"/>
      <c r="M48" s="147"/>
      <c r="N48" s="147"/>
      <c r="O48" s="32"/>
      <c r="Q48" s="52"/>
      <c r="R48" s="53" t="s">
        <v>61</v>
      </c>
      <c r="S48" s="54"/>
      <c r="T48" s="55">
        <v>102</v>
      </c>
      <c r="U48" s="55"/>
      <c r="V48" s="55">
        <v>15861</v>
      </c>
      <c r="W48" s="30">
        <v>155.5</v>
      </c>
      <c r="Y48" s="52"/>
      <c r="Z48" s="53" t="s">
        <v>61</v>
      </c>
      <c r="AA48" s="54"/>
      <c r="AB48" s="55">
        <v>96</v>
      </c>
      <c r="AC48" s="55"/>
      <c r="AD48" s="55">
        <v>15213</v>
      </c>
      <c r="AE48" s="30">
        <v>158.46875</v>
      </c>
      <c r="AF48" s="32"/>
      <c r="AG48" s="52"/>
      <c r="AH48" s="53" t="s">
        <v>61</v>
      </c>
      <c r="AI48" s="54"/>
      <c r="AJ48" s="55">
        <v>96</v>
      </c>
      <c r="AK48" s="55"/>
      <c r="AL48" s="55">
        <v>15213</v>
      </c>
      <c r="AM48" s="30">
        <v>158.46875</v>
      </c>
      <c r="AN48" s="32"/>
      <c r="AO48" s="77"/>
      <c r="AP48" s="78" t="s">
        <v>61</v>
      </c>
      <c r="AQ48" s="79"/>
      <c r="AR48" s="80">
        <v>162</v>
      </c>
      <c r="AS48" s="80"/>
      <c r="AT48" s="80">
        <v>25575</v>
      </c>
      <c r="AU48" s="81">
        <v>157.87037037037038</v>
      </c>
      <c r="AV48" s="82"/>
      <c r="AW48" s="77"/>
      <c r="AX48" s="78" t="s">
        <v>61</v>
      </c>
      <c r="AY48" s="79"/>
      <c r="AZ48" s="80">
        <v>150</v>
      </c>
      <c r="BA48" s="80"/>
      <c r="BB48" s="80">
        <v>24534</v>
      </c>
      <c r="BC48" s="81">
        <v>163.56</v>
      </c>
    </row>
    <row r="49" spans="1:55" ht="15.6" x14ac:dyDescent="0.3">
      <c r="A49" s="52"/>
      <c r="B49" s="53" t="s">
        <v>61</v>
      </c>
      <c r="C49" s="54"/>
      <c r="D49" s="55"/>
      <c r="E49" s="55"/>
      <c r="F49" s="55"/>
      <c r="G49" s="30"/>
      <c r="I49" s="52"/>
      <c r="J49" s="53" t="s">
        <v>61</v>
      </c>
      <c r="K49" s="54"/>
      <c r="L49" s="55"/>
      <c r="M49" s="55"/>
      <c r="N49" s="55"/>
      <c r="O49" s="30"/>
      <c r="Q49" s="146" t="s">
        <v>130</v>
      </c>
      <c r="R49" s="147"/>
      <c r="S49" s="147"/>
      <c r="T49" s="147"/>
      <c r="U49" s="147"/>
      <c r="V49" s="147"/>
      <c r="W49" s="32"/>
      <c r="Y49" s="146" t="s">
        <v>130</v>
      </c>
      <c r="Z49" s="147"/>
      <c r="AA49" s="147"/>
      <c r="AB49" s="147"/>
      <c r="AC49" s="147"/>
      <c r="AD49" s="147"/>
      <c r="AE49" s="32"/>
      <c r="AG49" s="146" t="s">
        <v>130</v>
      </c>
      <c r="AH49" s="147"/>
      <c r="AI49" s="147"/>
      <c r="AJ49" s="147"/>
      <c r="AK49" s="147"/>
      <c r="AL49" s="147"/>
      <c r="AM49" s="32"/>
      <c r="AO49" s="152" t="s">
        <v>130</v>
      </c>
      <c r="AP49" s="153"/>
      <c r="AQ49" s="153"/>
      <c r="AR49" s="153"/>
      <c r="AS49" s="153"/>
      <c r="AT49" s="153"/>
      <c r="AU49" s="97"/>
      <c r="AV49"/>
      <c r="AW49" s="152" t="s">
        <v>130</v>
      </c>
      <c r="AX49" s="153"/>
      <c r="AY49" s="153"/>
      <c r="AZ49" s="153"/>
      <c r="BA49" s="153"/>
      <c r="BB49" s="153"/>
      <c r="BC49" s="97"/>
    </row>
    <row r="50" spans="1:55" s="23" customFormat="1" ht="13.8" x14ac:dyDescent="0.25">
      <c r="A50" s="45"/>
      <c r="B50" s="46"/>
      <c r="C50" s="47"/>
      <c r="D50" s="48"/>
      <c r="E50" s="48"/>
      <c r="F50" s="48"/>
      <c r="G50" s="49"/>
      <c r="I50" s="45"/>
      <c r="J50" s="46"/>
      <c r="K50" s="47"/>
      <c r="L50" s="48"/>
      <c r="M50" s="48"/>
      <c r="N50" s="48"/>
      <c r="O50" s="49"/>
      <c r="Q50" s="52"/>
      <c r="R50" s="53" t="s">
        <v>61</v>
      </c>
      <c r="S50" s="54"/>
      <c r="T50" s="55">
        <v>150</v>
      </c>
      <c r="U50" s="55"/>
      <c r="V50" s="55">
        <v>22061</v>
      </c>
      <c r="W50" s="30">
        <v>147.07333333333332</v>
      </c>
      <c r="Y50" s="52"/>
      <c r="Z50" s="53" t="s">
        <v>61</v>
      </c>
      <c r="AA50" s="54"/>
      <c r="AB50" s="55">
        <v>114</v>
      </c>
      <c r="AC50" s="55"/>
      <c r="AD50" s="55">
        <v>17955</v>
      </c>
      <c r="AE50" s="30">
        <v>157.5</v>
      </c>
      <c r="AG50" s="52"/>
      <c r="AH50" s="53" t="s">
        <v>61</v>
      </c>
      <c r="AI50" s="54"/>
      <c r="AJ50" s="55">
        <v>120</v>
      </c>
      <c r="AK50" s="55"/>
      <c r="AL50" s="55">
        <v>18490</v>
      </c>
      <c r="AM50" s="30">
        <v>154.08333333333334</v>
      </c>
      <c r="AO50" s="77"/>
      <c r="AP50" s="78" t="s">
        <v>61</v>
      </c>
      <c r="AQ50" s="79"/>
      <c r="AR50" s="80">
        <v>138</v>
      </c>
      <c r="AS50" s="80"/>
      <c r="AT50" s="80">
        <v>21395</v>
      </c>
      <c r="AU50" s="81">
        <v>155.03623188405797</v>
      </c>
      <c r="AV50" s="75"/>
      <c r="AW50" s="77"/>
      <c r="AX50" s="78" t="s">
        <v>61</v>
      </c>
      <c r="AY50" s="79"/>
      <c r="AZ50" s="80">
        <v>138</v>
      </c>
      <c r="BA50" s="80"/>
      <c r="BB50" s="80">
        <v>21626</v>
      </c>
      <c r="BC50" s="81">
        <v>156.71</v>
      </c>
    </row>
    <row r="51" spans="1:55" s="31" customFormat="1" ht="13.8" x14ac:dyDescent="0.25">
      <c r="A51" s="45"/>
      <c r="B51" s="46" t="s">
        <v>114</v>
      </c>
      <c r="C51" s="47"/>
      <c r="D51" s="48">
        <f>SUM(D41,D43,D45,D47)</f>
        <v>333</v>
      </c>
      <c r="E51" s="48"/>
      <c r="F51" s="48">
        <f>SUM(F41,F43,F45,F47)</f>
        <v>52397</v>
      </c>
      <c r="G51" s="49">
        <f>SUM(F51/D51)</f>
        <v>157.34834834834834</v>
      </c>
      <c r="I51" s="45"/>
      <c r="J51" s="46" t="s">
        <v>114</v>
      </c>
      <c r="K51" s="47"/>
      <c r="L51" s="48">
        <v>516</v>
      </c>
      <c r="M51" s="48"/>
      <c r="N51" s="48">
        <v>83605</v>
      </c>
      <c r="O51" s="49">
        <v>162.02519379844961</v>
      </c>
      <c r="Q51" s="146" t="s">
        <v>131</v>
      </c>
      <c r="R51" s="147"/>
      <c r="S51" s="147"/>
      <c r="T51" s="147"/>
      <c r="U51" s="147"/>
      <c r="V51" s="147"/>
      <c r="W51" s="32"/>
      <c r="Y51" s="146" t="s">
        <v>131</v>
      </c>
      <c r="Z51" s="147"/>
      <c r="AA51" s="147"/>
      <c r="AB51" s="147"/>
      <c r="AC51" s="147"/>
      <c r="AD51" s="147"/>
      <c r="AE51" s="32"/>
      <c r="AF51" s="32"/>
      <c r="AG51" s="146" t="s">
        <v>131</v>
      </c>
      <c r="AH51" s="147"/>
      <c r="AI51" s="147"/>
      <c r="AJ51" s="147"/>
      <c r="AK51" s="147"/>
      <c r="AL51" s="147"/>
      <c r="AM51" s="32"/>
      <c r="AN51" s="32"/>
      <c r="AO51" s="152" t="s">
        <v>131</v>
      </c>
      <c r="AP51" s="153"/>
      <c r="AQ51" s="153"/>
      <c r="AR51" s="153"/>
      <c r="AS51" s="153"/>
      <c r="AT51" s="153"/>
      <c r="AU51" s="97"/>
      <c r="AV51" s="82"/>
      <c r="AW51" s="152" t="s">
        <v>131</v>
      </c>
      <c r="AX51" s="153"/>
      <c r="AY51" s="153"/>
      <c r="AZ51" s="153"/>
      <c r="BA51" s="153"/>
      <c r="BB51" s="153"/>
      <c r="BC51" s="97"/>
    </row>
    <row r="52" spans="1:55" s="23" customFormat="1" x14ac:dyDescent="0.3">
      <c r="A52" s="18"/>
      <c r="B52" s="18"/>
      <c r="C52" s="18"/>
      <c r="D52" s="18"/>
      <c r="E52" s="18"/>
      <c r="F52" s="51"/>
      <c r="G52" s="51"/>
      <c r="I52" s="18"/>
      <c r="J52" s="18"/>
      <c r="K52" s="18"/>
      <c r="L52" s="18"/>
      <c r="M52" s="18"/>
      <c r="N52" s="51"/>
      <c r="O52" s="51"/>
      <c r="Q52" s="52"/>
      <c r="R52" s="53" t="s">
        <v>61</v>
      </c>
      <c r="S52" s="54"/>
      <c r="T52" s="55">
        <v>36</v>
      </c>
      <c r="U52" s="55"/>
      <c r="V52" s="55">
        <v>5454</v>
      </c>
      <c r="W52" s="30">
        <v>151.5</v>
      </c>
      <c r="Y52" s="52"/>
      <c r="Z52" s="53" t="s">
        <v>61</v>
      </c>
      <c r="AA52" s="54"/>
      <c r="AB52" s="55">
        <v>18</v>
      </c>
      <c r="AC52" s="55"/>
      <c r="AD52" s="55">
        <v>2725</v>
      </c>
      <c r="AE52" s="30">
        <v>151.38888888888889</v>
      </c>
      <c r="AG52" s="52"/>
      <c r="AH52" s="53" t="s">
        <v>61</v>
      </c>
      <c r="AI52" s="54"/>
      <c r="AJ52" s="55"/>
      <c r="AK52" s="55"/>
      <c r="AL52" s="55"/>
      <c r="AM52" s="66"/>
      <c r="AO52" s="77"/>
      <c r="AP52" s="78" t="s">
        <v>61</v>
      </c>
      <c r="AQ52" s="79"/>
      <c r="AR52" s="80">
        <v>18</v>
      </c>
      <c r="AS52" s="80"/>
      <c r="AT52" s="80">
        <v>3105</v>
      </c>
      <c r="AU52" s="81">
        <v>172.5</v>
      </c>
      <c r="AV52" s="75"/>
      <c r="AW52" s="77"/>
      <c r="AX52" s="78" t="s">
        <v>61</v>
      </c>
      <c r="AY52" s="79"/>
      <c r="AZ52" s="80">
        <v>18</v>
      </c>
      <c r="BA52" s="80"/>
      <c r="BB52" s="80">
        <v>3105</v>
      </c>
      <c r="BC52" s="81">
        <v>172.5</v>
      </c>
    </row>
    <row r="53" spans="1:55" s="31" customFormat="1" ht="13.8" x14ac:dyDescent="0.25">
      <c r="A53" s="146" t="s">
        <v>132</v>
      </c>
      <c r="B53" s="147"/>
      <c r="C53" s="147"/>
      <c r="D53" s="147"/>
      <c r="E53" s="147"/>
      <c r="F53" s="147"/>
      <c r="G53" s="147"/>
      <c r="I53" s="146" t="s">
        <v>132</v>
      </c>
      <c r="J53" s="147"/>
      <c r="K53" s="147"/>
      <c r="L53" s="147"/>
      <c r="M53" s="147"/>
      <c r="N53" s="147"/>
      <c r="O53" s="147"/>
      <c r="Q53" s="45"/>
      <c r="R53" s="46"/>
      <c r="S53" s="47"/>
      <c r="T53" s="48"/>
      <c r="U53" s="48"/>
      <c r="V53" s="48"/>
      <c r="W53" s="49"/>
      <c r="Y53" s="45"/>
      <c r="Z53" s="46"/>
      <c r="AA53" s="47"/>
      <c r="AB53" s="48"/>
      <c r="AC53" s="48"/>
      <c r="AD53" s="48"/>
      <c r="AE53" s="49"/>
      <c r="AF53" s="32"/>
      <c r="AG53" s="45"/>
      <c r="AH53" s="46"/>
      <c r="AI53" s="47"/>
      <c r="AJ53" s="48"/>
      <c r="AK53" s="48"/>
      <c r="AL53" s="48"/>
      <c r="AM53" s="49"/>
      <c r="AN53" s="32"/>
      <c r="AO53" s="87"/>
      <c r="AP53" s="88"/>
      <c r="AQ53" s="89"/>
      <c r="AR53" s="90"/>
      <c r="AS53" s="90"/>
      <c r="AT53" s="90"/>
      <c r="AU53" s="91"/>
      <c r="AV53" s="82"/>
      <c r="AW53" s="87"/>
      <c r="AX53" s="88"/>
      <c r="AY53" s="89"/>
      <c r="AZ53" s="90"/>
      <c r="BA53" s="90"/>
      <c r="BB53" s="90"/>
      <c r="BC53" s="91"/>
    </row>
    <row r="54" spans="1:55" s="23" customFormat="1" ht="13.8" x14ac:dyDescent="0.25">
      <c r="A54" s="52"/>
      <c r="B54" s="53" t="s">
        <v>61</v>
      </c>
      <c r="C54" s="56"/>
      <c r="D54" s="63">
        <f>SUM(Mixte!J10)</f>
        <v>36</v>
      </c>
      <c r="E54" s="56"/>
      <c r="F54" s="63">
        <f>SUM(Mixte!I10)</f>
        <v>6703</v>
      </c>
      <c r="G54" s="30">
        <f>SUM(F54/D54)</f>
        <v>186.19444444444446</v>
      </c>
      <c r="I54" s="52"/>
      <c r="J54" s="53" t="s">
        <v>61</v>
      </c>
      <c r="K54" s="56"/>
      <c r="L54" s="63">
        <v>36</v>
      </c>
      <c r="M54" s="56"/>
      <c r="N54" s="63">
        <v>6250</v>
      </c>
      <c r="O54" s="30">
        <v>173.61099999999999</v>
      </c>
      <c r="Q54" s="45"/>
      <c r="R54" s="46" t="s">
        <v>114</v>
      </c>
      <c r="S54" s="47"/>
      <c r="T54" s="48">
        <v>468</v>
      </c>
      <c r="U54" s="48"/>
      <c r="V54" s="48">
        <v>74780</v>
      </c>
      <c r="W54" s="49">
        <v>159.7863247863248</v>
      </c>
      <c r="Y54" s="45"/>
      <c r="Z54" s="46" t="s">
        <v>114</v>
      </c>
      <c r="AA54" s="47"/>
      <c r="AB54" s="48">
        <v>420</v>
      </c>
      <c r="AC54" s="48"/>
      <c r="AD54" s="48">
        <v>70068</v>
      </c>
      <c r="AE54" s="49">
        <v>166.82857142857142</v>
      </c>
      <c r="AF54" s="32"/>
      <c r="AG54" s="45"/>
      <c r="AH54" s="46" t="s">
        <v>114</v>
      </c>
      <c r="AI54" s="47"/>
      <c r="AJ54" s="48">
        <v>462</v>
      </c>
      <c r="AK54" s="48"/>
      <c r="AL54" s="48">
        <v>77037</v>
      </c>
      <c r="AM54" s="49">
        <v>166.74675324675326</v>
      </c>
      <c r="AN54" s="32"/>
      <c r="AO54" s="87"/>
      <c r="AP54" s="88" t="s">
        <v>114</v>
      </c>
      <c r="AQ54" s="89"/>
      <c r="AR54" s="90">
        <f>SUM(AR46,AR48,AR50,AR52)</f>
        <v>426</v>
      </c>
      <c r="AS54" s="90"/>
      <c r="AT54" s="90">
        <f>SUM(AT46,AT48,AT50,AT52)</f>
        <v>69563</v>
      </c>
      <c r="AU54" s="91">
        <f>SUM(AT54/AR54)</f>
        <v>163.29342723004694</v>
      </c>
      <c r="AV54" s="82"/>
      <c r="AW54" s="87"/>
      <c r="AX54" s="88" t="s">
        <v>114</v>
      </c>
      <c r="AY54" s="89"/>
      <c r="AZ54" s="90">
        <v>432</v>
      </c>
      <c r="BA54" s="90"/>
      <c r="BB54" s="90">
        <v>71546</v>
      </c>
      <c r="BC54" s="91">
        <v>165.61574074074073</v>
      </c>
    </row>
    <row r="55" spans="1:55" s="31" customFormat="1" ht="15.6" x14ac:dyDescent="0.3">
      <c r="A55" s="148" t="s">
        <v>133</v>
      </c>
      <c r="B55" s="149"/>
      <c r="C55" s="149"/>
      <c r="D55" s="149"/>
      <c r="E55" s="149"/>
      <c r="F55" s="149"/>
      <c r="G55" s="149"/>
      <c r="I55" s="148" t="s">
        <v>133</v>
      </c>
      <c r="J55" s="149"/>
      <c r="K55" s="149"/>
      <c r="L55" s="149"/>
      <c r="M55" s="149"/>
      <c r="N55" s="149"/>
      <c r="O55" s="149"/>
      <c r="Q55" s="18"/>
      <c r="R55" s="18"/>
      <c r="S55" s="18"/>
      <c r="T55" s="18"/>
      <c r="U55" s="18"/>
      <c r="V55" s="51"/>
      <c r="W55" s="51"/>
      <c r="Y55" s="18"/>
      <c r="Z55" s="18"/>
      <c r="AA55" s="18"/>
      <c r="AB55" s="18"/>
      <c r="AC55" s="18"/>
      <c r="AD55" s="51"/>
      <c r="AE55" s="51"/>
      <c r="AF55" s="23"/>
      <c r="AG55" s="18"/>
      <c r="AH55" s="18"/>
      <c r="AI55" s="18"/>
      <c r="AJ55" s="18"/>
      <c r="AK55" s="18"/>
      <c r="AL55" s="51"/>
      <c r="AM55" s="51"/>
      <c r="AN55" s="23"/>
      <c r="AO55"/>
      <c r="AP55"/>
      <c r="AQ55"/>
      <c r="AR55"/>
      <c r="AS55"/>
      <c r="AT55"/>
      <c r="AU55"/>
      <c r="AV55" s="75"/>
      <c r="AW55"/>
      <c r="AX55"/>
      <c r="AY55"/>
      <c r="AZ55"/>
      <c r="BA55"/>
      <c r="BB55"/>
      <c r="BC55"/>
    </row>
    <row r="56" spans="1:55" s="31" customFormat="1" ht="15" x14ac:dyDescent="0.25">
      <c r="A56" s="52"/>
      <c r="B56" s="53" t="s">
        <v>61</v>
      </c>
      <c r="C56" s="56"/>
      <c r="D56" s="63">
        <f>SUM(Mixte!J39)</f>
        <v>156</v>
      </c>
      <c r="E56" s="56"/>
      <c r="F56" s="63">
        <f>SUM(Mixte!I39)</f>
        <v>26026</v>
      </c>
      <c r="G56" s="30">
        <f>SUM(F56/D56)</f>
        <v>166.83333333333334</v>
      </c>
      <c r="I56" s="52"/>
      <c r="J56" s="53" t="s">
        <v>61</v>
      </c>
      <c r="K56" s="56"/>
      <c r="L56" s="63">
        <v>156</v>
      </c>
      <c r="M56" s="56"/>
      <c r="N56" s="63">
        <v>24276</v>
      </c>
      <c r="O56" s="30">
        <v>155.61500000000001</v>
      </c>
      <c r="Q56" s="146" t="s">
        <v>132</v>
      </c>
      <c r="R56" s="147"/>
      <c r="S56" s="147"/>
      <c r="T56" s="147"/>
      <c r="U56" s="147"/>
      <c r="V56" s="147"/>
      <c r="W56" s="147"/>
      <c r="Y56" s="146" t="s">
        <v>132</v>
      </c>
      <c r="Z56" s="147"/>
      <c r="AA56" s="147"/>
      <c r="AB56" s="147"/>
      <c r="AC56" s="147"/>
      <c r="AD56" s="147"/>
      <c r="AE56" s="147"/>
      <c r="AF56" s="23"/>
      <c r="AG56" s="146" t="s">
        <v>132</v>
      </c>
      <c r="AH56" s="147"/>
      <c r="AI56" s="147"/>
      <c r="AJ56" s="147"/>
      <c r="AK56" s="147"/>
      <c r="AL56" s="147"/>
      <c r="AM56" s="147"/>
      <c r="AN56" s="23"/>
      <c r="AO56" s="146" t="s">
        <v>132</v>
      </c>
      <c r="AP56" s="147"/>
      <c r="AQ56" s="147"/>
      <c r="AR56" s="147"/>
      <c r="AS56" s="147"/>
      <c r="AT56" s="147"/>
      <c r="AU56" s="147"/>
      <c r="AV56"/>
      <c r="AW56" s="146" t="s">
        <v>132</v>
      </c>
      <c r="AX56" s="147"/>
      <c r="AY56" s="147"/>
      <c r="AZ56" s="147"/>
      <c r="BA56" s="147"/>
      <c r="BB56" s="147"/>
      <c r="BC56" s="147"/>
    </row>
    <row r="57" spans="1:55" s="31" customFormat="1" ht="15.6" x14ac:dyDescent="0.3">
      <c r="A57" s="18"/>
      <c r="B57" s="18"/>
      <c r="C57" s="18"/>
      <c r="D57" s="18"/>
      <c r="E57" s="18"/>
      <c r="F57" s="51"/>
      <c r="G57" s="51"/>
      <c r="I57" s="18"/>
      <c r="J57" s="18"/>
      <c r="K57" s="18"/>
      <c r="L57" s="18"/>
      <c r="M57" s="18"/>
      <c r="N57" s="51"/>
      <c r="O57" s="51"/>
      <c r="Q57" s="52"/>
      <c r="R57" s="53" t="s">
        <v>61</v>
      </c>
      <c r="S57" s="56"/>
      <c r="T57" s="63">
        <v>36</v>
      </c>
      <c r="U57" s="56"/>
      <c r="V57" s="63">
        <v>6341</v>
      </c>
      <c r="W57" s="30">
        <v>176.13888888888889</v>
      </c>
      <c r="Y57" s="52"/>
      <c r="Z57" s="53" t="s">
        <v>61</v>
      </c>
      <c r="AA57" s="56"/>
      <c r="AB57" s="63">
        <v>48</v>
      </c>
      <c r="AC57" s="56"/>
      <c r="AD57" s="63">
        <v>8716</v>
      </c>
      <c r="AE57" s="30">
        <v>181.58333333333334</v>
      </c>
      <c r="AF57" s="23"/>
      <c r="AG57" s="52"/>
      <c r="AH57" s="53" t="s">
        <v>61</v>
      </c>
      <c r="AI57" s="56"/>
      <c r="AJ57" s="63">
        <v>84</v>
      </c>
      <c r="AK57" s="56"/>
      <c r="AL57" s="63">
        <v>15080</v>
      </c>
      <c r="AM57" s="30">
        <v>179.52380952380952</v>
      </c>
      <c r="AN57" s="23"/>
      <c r="AO57" s="52"/>
      <c r="AP57" s="53" t="s">
        <v>61</v>
      </c>
      <c r="AQ57" s="56"/>
      <c r="AR57" s="63">
        <v>84</v>
      </c>
      <c r="AS57" s="56"/>
      <c r="AT57" s="63">
        <v>15242</v>
      </c>
      <c r="AU57" s="30">
        <v>181.45238095238096</v>
      </c>
      <c r="AV57"/>
      <c r="AW57" s="52"/>
      <c r="AX57" s="53" t="s">
        <v>61</v>
      </c>
      <c r="AY57" s="56"/>
      <c r="AZ57" s="63">
        <v>84</v>
      </c>
      <c r="BA57" s="56"/>
      <c r="BB57" s="63">
        <v>15132</v>
      </c>
      <c r="BC57" s="30">
        <v>180.14285714285714</v>
      </c>
    </row>
    <row r="58" spans="1:55" s="31" customFormat="1" ht="15.6" x14ac:dyDescent="0.3">
      <c r="A58" s="18"/>
      <c r="B58" s="46" t="s">
        <v>114</v>
      </c>
      <c r="C58" s="47"/>
      <c r="D58" s="48">
        <f>SUM(D54,D56)</f>
        <v>192</v>
      </c>
      <c r="E58" s="48"/>
      <c r="F58" s="48">
        <f>SUM(F54,F56)</f>
        <v>32729</v>
      </c>
      <c r="G58" s="49">
        <f>SUM(F58/D58)</f>
        <v>170.46354166666666</v>
      </c>
      <c r="I58" s="18"/>
      <c r="J58" s="46" t="s">
        <v>114</v>
      </c>
      <c r="K58" s="47"/>
      <c r="L58" s="48">
        <v>192</v>
      </c>
      <c r="M58" s="48"/>
      <c r="N58" s="48">
        <v>30526</v>
      </c>
      <c r="O58" s="49">
        <v>158.98958333333334</v>
      </c>
      <c r="Q58" s="148" t="s">
        <v>133</v>
      </c>
      <c r="R58" s="149"/>
      <c r="S58" s="149"/>
      <c r="T58" s="149"/>
      <c r="U58" s="149"/>
      <c r="V58" s="149"/>
      <c r="W58" s="149"/>
      <c r="Y58" s="148" t="s">
        <v>133</v>
      </c>
      <c r="Z58" s="149"/>
      <c r="AA58" s="149"/>
      <c r="AB58" s="149"/>
      <c r="AC58" s="149"/>
      <c r="AD58" s="149"/>
      <c r="AE58" s="149"/>
      <c r="AF58" s="23"/>
      <c r="AG58" s="148" t="s">
        <v>133</v>
      </c>
      <c r="AH58" s="149"/>
      <c r="AI58" s="149"/>
      <c r="AJ58" s="149"/>
      <c r="AK58" s="149"/>
      <c r="AL58" s="149"/>
      <c r="AM58" s="149"/>
      <c r="AN58" s="23"/>
      <c r="AO58" s="148" t="s">
        <v>133</v>
      </c>
      <c r="AP58" s="149"/>
      <c r="AQ58" s="149"/>
      <c r="AR58" s="149"/>
      <c r="AS58" s="149"/>
      <c r="AT58" s="149"/>
      <c r="AU58" s="149"/>
      <c r="AV58"/>
      <c r="AW58" s="148" t="s">
        <v>133</v>
      </c>
      <c r="AX58" s="149"/>
      <c r="AY58" s="149"/>
      <c r="AZ58" s="149"/>
      <c r="BA58" s="149"/>
      <c r="BB58" s="149"/>
      <c r="BC58" s="149"/>
    </row>
    <row r="59" spans="1:55" s="31" customFormat="1" x14ac:dyDescent="0.3">
      <c r="A59" s="18"/>
      <c r="B59" s="18"/>
      <c r="C59" s="18"/>
      <c r="D59" s="18"/>
      <c r="E59" s="18"/>
      <c r="F59" s="51"/>
      <c r="G59" s="51"/>
      <c r="I59" s="18"/>
      <c r="J59" s="18"/>
      <c r="K59" s="18"/>
      <c r="L59" s="18"/>
      <c r="M59" s="18"/>
      <c r="N59" s="51"/>
      <c r="O59" s="51"/>
      <c r="Q59" s="52"/>
      <c r="R59" s="53" t="s">
        <v>61</v>
      </c>
      <c r="S59" s="56"/>
      <c r="T59" s="63">
        <v>144</v>
      </c>
      <c r="U59" s="56"/>
      <c r="V59" s="63">
        <v>22775</v>
      </c>
      <c r="W59" s="30">
        <v>158.15972222222223</v>
      </c>
      <c r="Y59" s="52"/>
      <c r="Z59" s="53" t="s">
        <v>61</v>
      </c>
      <c r="AA59" s="56"/>
      <c r="AB59" s="63">
        <v>108</v>
      </c>
      <c r="AC59" s="56"/>
      <c r="AD59" s="63">
        <v>16799</v>
      </c>
      <c r="AE59" s="30">
        <v>155.5462962962963</v>
      </c>
      <c r="AF59" s="23"/>
      <c r="AG59" s="52"/>
      <c r="AH59" s="53" t="s">
        <v>61</v>
      </c>
      <c r="AI59" s="56"/>
      <c r="AJ59" s="63">
        <v>156</v>
      </c>
      <c r="AK59" s="56"/>
      <c r="AL59" s="63">
        <v>25800</v>
      </c>
      <c r="AM59" s="30">
        <v>165.38461538461539</v>
      </c>
      <c r="AN59" s="23"/>
      <c r="AO59" s="52"/>
      <c r="AP59" s="53" t="s">
        <v>61</v>
      </c>
      <c r="AQ59" s="56"/>
      <c r="AR59" s="63">
        <v>156</v>
      </c>
      <c r="AS59" s="56"/>
      <c r="AT59" s="63">
        <v>25313</v>
      </c>
      <c r="AU59" s="30">
        <v>162.26282051282053</v>
      </c>
      <c r="AV59" s="82"/>
      <c r="AW59" s="52"/>
      <c r="AX59" s="53" t="s">
        <v>61</v>
      </c>
      <c r="AY59" s="56"/>
      <c r="AZ59" s="63">
        <v>204</v>
      </c>
      <c r="BA59" s="56"/>
      <c r="BB59" s="63">
        <v>33363</v>
      </c>
      <c r="BC59" s="30">
        <v>163.54411764705881</v>
      </c>
    </row>
    <row r="60" spans="1:55" s="31" customFormat="1" ht="15.6" x14ac:dyDescent="0.3">
      <c r="A60" s="18"/>
      <c r="B60" s="18"/>
      <c r="C60" s="18"/>
      <c r="D60" s="18"/>
      <c r="E60" s="18"/>
      <c r="F60" s="51"/>
      <c r="G60" s="51"/>
      <c r="I60" s="18"/>
      <c r="J60" s="18"/>
      <c r="K60" s="18"/>
      <c r="L60" s="90"/>
      <c r="M60" s="90"/>
      <c r="N60" s="141"/>
      <c r="O60" s="51"/>
      <c r="Q60" s="18"/>
      <c r="R60" s="18"/>
      <c r="S60" s="18"/>
      <c r="T60" s="18"/>
      <c r="U60" s="18"/>
      <c r="V60" s="51"/>
      <c r="W60" s="51"/>
      <c r="Y60" s="18"/>
      <c r="Z60" s="18"/>
      <c r="AA60" s="18"/>
      <c r="AB60" s="18"/>
      <c r="AC60" s="18"/>
      <c r="AD60" s="51"/>
      <c r="AE60" s="51"/>
      <c r="AF60" s="23"/>
      <c r="AG60" s="18"/>
      <c r="AH60" s="18"/>
      <c r="AI60" s="18"/>
      <c r="AJ60" s="18"/>
      <c r="AK60" s="18"/>
      <c r="AL60" s="51"/>
      <c r="AM60" s="51"/>
      <c r="AN60" s="23"/>
      <c r="AO60" s="18"/>
      <c r="AP60" s="18"/>
      <c r="AQ60" s="18"/>
      <c r="AR60" s="18"/>
      <c r="AS60" s="18"/>
      <c r="AT60" s="51"/>
      <c r="AU60" s="51"/>
      <c r="AV60"/>
      <c r="AW60" s="18"/>
      <c r="AX60" s="18"/>
      <c r="AY60" s="18"/>
      <c r="AZ60" s="18"/>
      <c r="BA60" s="18"/>
      <c r="BB60" s="51"/>
      <c r="BC60" s="51"/>
    </row>
    <row r="61" spans="1:55" s="31" customFormat="1" ht="17.399999999999999" x14ac:dyDescent="0.3">
      <c r="A61" s="67"/>
      <c r="B61" s="68" t="s">
        <v>134</v>
      </c>
      <c r="C61" s="69"/>
      <c r="D61" s="70">
        <f>SUM(D13,D25,D37,D51,D58)</f>
        <v>1764</v>
      </c>
      <c r="E61" s="71"/>
      <c r="F61" s="70">
        <f>SUM(F13,F25,F37,F51,F58)</f>
        <v>286837</v>
      </c>
      <c r="G61" s="49">
        <f>SUM(F61/D61)</f>
        <v>162.60600907029479</v>
      </c>
      <c r="I61" s="67"/>
      <c r="J61" s="68" t="s">
        <v>134</v>
      </c>
      <c r="K61" s="69"/>
      <c r="L61" s="70">
        <v>2148</v>
      </c>
      <c r="M61" s="71"/>
      <c r="N61" s="70">
        <v>348452</v>
      </c>
      <c r="O61" s="49">
        <v>162.22160148975792</v>
      </c>
      <c r="Q61" s="18"/>
      <c r="R61" s="46" t="s">
        <v>114</v>
      </c>
      <c r="S61" s="47"/>
      <c r="T61" s="48">
        <v>180</v>
      </c>
      <c r="U61" s="48"/>
      <c r="V61" s="48">
        <v>29116</v>
      </c>
      <c r="W61" s="49">
        <v>161.75555555555556</v>
      </c>
      <c r="Y61" s="18"/>
      <c r="Z61" s="46" t="s">
        <v>114</v>
      </c>
      <c r="AA61" s="47"/>
      <c r="AB61" s="48">
        <v>156</v>
      </c>
      <c r="AC61" s="48"/>
      <c r="AD61" s="48">
        <v>25515</v>
      </c>
      <c r="AE61" s="49">
        <v>163.55769230769232</v>
      </c>
      <c r="AF61" s="23"/>
      <c r="AG61" s="18"/>
      <c r="AH61" s="46" t="s">
        <v>114</v>
      </c>
      <c r="AI61" s="47"/>
      <c r="AJ61" s="48">
        <v>240</v>
      </c>
      <c r="AK61" s="48"/>
      <c r="AL61" s="48">
        <v>40880</v>
      </c>
      <c r="AM61" s="49">
        <v>170.33333333333334</v>
      </c>
      <c r="AN61" s="23"/>
      <c r="AO61" s="18"/>
      <c r="AP61" s="46" t="s">
        <v>114</v>
      </c>
      <c r="AQ61" s="47"/>
      <c r="AR61" s="48">
        <v>240</v>
      </c>
      <c r="AS61" s="48"/>
      <c r="AT61" s="48">
        <v>40555</v>
      </c>
      <c r="AU61" s="30">
        <v>168.97916666666666</v>
      </c>
      <c r="AV61"/>
      <c r="AW61" s="18"/>
      <c r="AX61" s="46" t="s">
        <v>114</v>
      </c>
      <c r="AY61" s="47"/>
      <c r="AZ61" s="48">
        <v>288</v>
      </c>
      <c r="BA61" s="48"/>
      <c r="BB61" s="48">
        <v>48495</v>
      </c>
      <c r="BC61" s="30">
        <v>168.38541666666666</v>
      </c>
    </row>
    <row r="62" spans="1:55" s="31" customFormat="1" ht="15.6" x14ac:dyDescent="0.3">
      <c r="A62" s="18"/>
      <c r="B62" s="18"/>
      <c r="C62" s="18"/>
      <c r="D62" s="18"/>
      <c r="E62" s="18"/>
      <c r="F62" s="18"/>
      <c r="G62" s="18"/>
      <c r="I62" s="18"/>
      <c r="J62" s="18"/>
      <c r="K62" s="18"/>
      <c r="L62" s="18"/>
      <c r="M62" s="18"/>
      <c r="N62" s="18"/>
      <c r="O62" s="18"/>
      <c r="Q62" s="18"/>
      <c r="R62" s="18"/>
      <c r="S62" s="18"/>
      <c r="T62" s="18"/>
      <c r="U62" s="18"/>
      <c r="V62" s="51"/>
      <c r="W62" s="51"/>
      <c r="Y62" s="18"/>
      <c r="Z62" s="18"/>
      <c r="AA62" s="18"/>
      <c r="AB62" s="18"/>
      <c r="AC62" s="18"/>
      <c r="AD62" s="51"/>
      <c r="AE62" s="51"/>
      <c r="AF62" s="23"/>
      <c r="AG62" s="18"/>
      <c r="AH62" s="18"/>
      <c r="AI62" s="18"/>
      <c r="AJ62" s="18"/>
      <c r="AK62" s="18"/>
      <c r="AL62" s="51"/>
      <c r="AM62" s="51"/>
      <c r="AN62" s="23"/>
      <c r="AO62" s="18"/>
      <c r="AP62" s="18"/>
      <c r="AQ62" s="18"/>
      <c r="AR62" s="18"/>
      <c r="AS62" s="18"/>
      <c r="AT62" s="51"/>
      <c r="AU62" s="51"/>
      <c r="AV62"/>
      <c r="AW62" s="18"/>
      <c r="AX62" s="18"/>
      <c r="AY62" s="18"/>
      <c r="AZ62" s="18"/>
      <c r="BA62" s="18"/>
      <c r="BB62" s="51"/>
      <c r="BC62" s="51"/>
    </row>
    <row r="63" spans="1:55" s="31" customFormat="1" ht="15.6" x14ac:dyDescent="0.3">
      <c r="A63" s="18"/>
      <c r="B63" s="18"/>
      <c r="C63" s="18"/>
      <c r="D63" s="18"/>
      <c r="E63" s="18"/>
      <c r="F63" s="18"/>
      <c r="G63" s="18"/>
      <c r="I63" s="18"/>
      <c r="J63" s="18"/>
      <c r="K63" s="18"/>
      <c r="L63" s="18"/>
      <c r="M63" s="18"/>
      <c r="N63" s="18"/>
      <c r="O63" s="18"/>
      <c r="Q63" s="18"/>
      <c r="R63" s="18"/>
      <c r="S63" s="18"/>
      <c r="T63" s="18"/>
      <c r="U63" s="18"/>
      <c r="V63" s="51"/>
      <c r="W63" s="51"/>
      <c r="Y63" s="18"/>
      <c r="Z63" s="18"/>
      <c r="AA63" s="18"/>
      <c r="AB63" s="18"/>
      <c r="AC63" s="18"/>
      <c r="AD63" s="51"/>
      <c r="AE63" s="51"/>
      <c r="AF63" s="23"/>
      <c r="AG63" s="18"/>
      <c r="AH63" s="18"/>
      <c r="AI63" s="18"/>
      <c r="AJ63" s="18"/>
      <c r="AK63" s="18"/>
      <c r="AL63" s="51"/>
      <c r="AM63" s="51"/>
      <c r="AN63" s="23"/>
      <c r="AO63" s="18"/>
      <c r="AP63" s="18"/>
      <c r="AQ63" s="18"/>
      <c r="AR63" s="18"/>
      <c r="AS63" s="18"/>
      <c r="AT63" s="51"/>
      <c r="AU63" s="51"/>
      <c r="AV63"/>
      <c r="AW63" s="18"/>
      <c r="AX63" s="18"/>
      <c r="AY63" s="18"/>
      <c r="AZ63" s="18"/>
      <c r="BA63" s="18"/>
      <c r="BB63" s="51"/>
      <c r="BC63" s="51"/>
    </row>
    <row r="64" spans="1:55" s="31" customFormat="1" ht="15.6" x14ac:dyDescent="0.3">
      <c r="A64" s="18"/>
      <c r="B64" s="18"/>
      <c r="C64" s="18"/>
      <c r="D64" s="18"/>
      <c r="E64" s="18"/>
      <c r="F64" s="18"/>
      <c r="G64" s="18"/>
      <c r="I64" s="18"/>
      <c r="J64" s="18"/>
      <c r="K64" s="18"/>
      <c r="L64" s="18"/>
      <c r="M64" s="18"/>
      <c r="N64" s="18"/>
      <c r="O64" s="18"/>
      <c r="Q64" s="18"/>
      <c r="R64" s="18"/>
      <c r="S64" s="18"/>
      <c r="T64" s="18"/>
      <c r="U64" s="18"/>
      <c r="V64" s="51"/>
      <c r="W64" s="51"/>
      <c r="Y64" s="18"/>
      <c r="Z64" s="18"/>
      <c r="AA64" s="18"/>
      <c r="AB64" s="18"/>
      <c r="AC64" s="18"/>
      <c r="AD64" s="51"/>
      <c r="AE64" s="51"/>
      <c r="AF64" s="23"/>
      <c r="AG64" s="18"/>
      <c r="AH64" s="18"/>
      <c r="AI64" s="18"/>
      <c r="AJ64" s="18"/>
      <c r="AK64" s="18"/>
      <c r="AL64" s="51"/>
      <c r="AM64" s="51"/>
      <c r="AN64" s="23"/>
      <c r="AO64" s="18"/>
      <c r="AP64" s="18"/>
      <c r="AQ64" s="18"/>
      <c r="AR64" s="18"/>
      <c r="AS64" s="18"/>
      <c r="AT64" s="51"/>
      <c r="AU64" s="51"/>
      <c r="AV64"/>
      <c r="AW64" s="18"/>
      <c r="AX64" s="18"/>
      <c r="AY64" s="18"/>
      <c r="AZ64" s="18"/>
      <c r="BA64" s="18"/>
      <c r="BB64" s="51"/>
      <c r="BC64" s="51"/>
    </row>
    <row r="65" spans="17:55" ht="15.6" x14ac:dyDescent="0.3">
      <c r="V65" s="51"/>
      <c r="W65" s="51"/>
      <c r="AL65" s="51"/>
      <c r="AM65" s="51"/>
      <c r="AT65" s="51"/>
      <c r="AU65" s="51"/>
      <c r="AV65"/>
      <c r="BB65" s="51"/>
      <c r="BC65" s="51"/>
    </row>
    <row r="66" spans="17:55" ht="17.399999999999999" x14ac:dyDescent="0.3">
      <c r="Q66" s="67"/>
      <c r="R66" s="68" t="s">
        <v>134</v>
      </c>
      <c r="S66" s="69"/>
      <c r="T66" s="70">
        <v>1984</v>
      </c>
      <c r="U66" s="71"/>
      <c r="V66" s="70">
        <v>316458</v>
      </c>
      <c r="W66" s="72">
        <v>159.50504032258064</v>
      </c>
      <c r="Y66" s="67"/>
      <c r="Z66" s="68" t="s">
        <v>134</v>
      </c>
      <c r="AA66" s="69"/>
      <c r="AB66" s="70">
        <v>1619</v>
      </c>
      <c r="AC66" s="71"/>
      <c r="AD66" s="70">
        <v>270531</v>
      </c>
      <c r="AE66" s="72">
        <v>167.09759110562075</v>
      </c>
      <c r="AF66" s="32"/>
      <c r="AG66" s="67"/>
      <c r="AH66" s="68" t="s">
        <v>134</v>
      </c>
      <c r="AI66" s="69"/>
      <c r="AJ66" s="70">
        <v>2111</v>
      </c>
      <c r="AK66" s="71"/>
      <c r="AL66" s="70">
        <v>357687</v>
      </c>
      <c r="AM66" s="72">
        <v>169.43960208432023</v>
      </c>
      <c r="AN66" s="32"/>
      <c r="AO66" s="67"/>
      <c r="AP66" s="68" t="s">
        <v>134</v>
      </c>
      <c r="AQ66" s="69"/>
      <c r="AR66" s="70">
        <f>SUM(AR15,AR28,AR41,AR54,AR61)</f>
        <v>2899</v>
      </c>
      <c r="AS66" s="71"/>
      <c r="AT66" s="70">
        <f>SUM(AT15,AT28,AT41,AT54,AT61)</f>
        <v>506407</v>
      </c>
      <c r="AU66" s="98">
        <f>SUM(AT66/AR66)</f>
        <v>174.68333908244222</v>
      </c>
      <c r="AW66" s="67"/>
      <c r="AX66" s="68" t="s">
        <v>134</v>
      </c>
      <c r="AY66" s="69"/>
      <c r="AZ66" s="70">
        <f>SUM(AZ15,AZ28,AZ41,AZ54,AZ61)</f>
        <v>2996</v>
      </c>
      <c r="BA66" s="71"/>
      <c r="BB66" s="70">
        <f>SUM(BB15,BB28,BB41,BB54,BB61)</f>
        <v>523450</v>
      </c>
      <c r="BC66" s="98">
        <f>SUM(BB66/AZ66)</f>
        <v>174.71628838451269</v>
      </c>
    </row>
    <row r="67" spans="17:55" ht="15.6" x14ac:dyDescent="0.3"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</row>
    <row r="68" spans="17:55" ht="15.6" x14ac:dyDescent="0.3"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</row>
    <row r="69" spans="17:55" ht="15.6" x14ac:dyDescent="0.3"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</row>
    <row r="70" spans="17:55" ht="15.6" x14ac:dyDescent="0.3"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</row>
    <row r="71" spans="17:55" ht="15.6" x14ac:dyDescent="0.3"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</row>
    <row r="72" spans="17:55" ht="15.6" x14ac:dyDescent="0.3"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</row>
    <row r="73" spans="17:55" ht="15.6" x14ac:dyDescent="0.3"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</row>
    <row r="74" spans="17:55" ht="15.6" x14ac:dyDescent="0.3"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</row>
    <row r="75" spans="17:55" ht="15.6" x14ac:dyDescent="0.3"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</row>
    <row r="76" spans="17:55" ht="15.6" x14ac:dyDescent="0.3"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</row>
    <row r="77" spans="17:55" ht="15.6" x14ac:dyDescent="0.3"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</row>
    <row r="78" spans="17:55" ht="15.6" x14ac:dyDescent="0.3"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</row>
    <row r="79" spans="17:55" ht="15.6" x14ac:dyDescent="0.3"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</row>
    <row r="80" spans="17:55" ht="15.6" x14ac:dyDescent="0.3"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</row>
    <row r="81" spans="41:55" ht="15.6" x14ac:dyDescent="0.3"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</row>
    <row r="82" spans="41:55" ht="15.6" x14ac:dyDescent="0.3"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</row>
    <row r="83" spans="41:55" ht="15.6" x14ac:dyDescent="0.3"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</row>
    <row r="84" spans="41:55" ht="15.6" x14ac:dyDescent="0.3"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</row>
    <row r="85" spans="41:55" ht="15.6" x14ac:dyDescent="0.3"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</row>
    <row r="86" spans="41:55" ht="15.6" x14ac:dyDescent="0.3"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</row>
    <row r="87" spans="41:55" ht="15.6" x14ac:dyDescent="0.3"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</row>
    <row r="88" spans="41:55" ht="15.6" x14ac:dyDescent="0.3"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</row>
    <row r="89" spans="41:55" ht="15.6" x14ac:dyDescent="0.3"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</row>
    <row r="90" spans="41:55" ht="15.6" x14ac:dyDescent="0.3"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</row>
    <row r="91" spans="41:55" ht="15.6" x14ac:dyDescent="0.3"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</row>
    <row r="92" spans="41:55" ht="15.6" x14ac:dyDescent="0.3"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</row>
    <row r="93" spans="41:55" ht="15.6" x14ac:dyDescent="0.3"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</row>
    <row r="94" spans="41:55" ht="15.6" x14ac:dyDescent="0.3"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</row>
    <row r="95" spans="41:55" ht="15.6" x14ac:dyDescent="0.3"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</row>
    <row r="96" spans="41:55" ht="15.6" x14ac:dyDescent="0.3"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</row>
    <row r="97" spans="41:55" ht="15.6" x14ac:dyDescent="0.3"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</row>
    <row r="98" spans="41:55" ht="15.6" x14ac:dyDescent="0.3"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</row>
    <row r="99" spans="41:55" ht="15.6" x14ac:dyDescent="0.3"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</row>
    <row r="100" spans="41:55" ht="15.6" x14ac:dyDescent="0.3"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</row>
    <row r="101" spans="41:55" ht="15.6" x14ac:dyDescent="0.3"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</row>
    <row r="102" spans="41:55" ht="15.6" x14ac:dyDescent="0.3"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</row>
    <row r="103" spans="41:55" ht="15.6" x14ac:dyDescent="0.3"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</row>
    <row r="104" spans="41:55" ht="15.6" x14ac:dyDescent="0.3"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</row>
    <row r="105" spans="41:55" ht="15.6" x14ac:dyDescent="0.3"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</row>
    <row r="106" spans="41:55" ht="15.6" x14ac:dyDescent="0.3"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</row>
  </sheetData>
  <mergeCells count="165">
    <mergeCell ref="A42:F42"/>
    <mergeCell ref="A44:F44"/>
    <mergeCell ref="A46:F46"/>
    <mergeCell ref="A48:F48"/>
    <mergeCell ref="A53:G53"/>
    <mergeCell ref="A55:G55"/>
    <mergeCell ref="A20:G20"/>
    <mergeCell ref="A22:G22"/>
    <mergeCell ref="A28:G28"/>
    <mergeCell ref="A30:G30"/>
    <mergeCell ref="A32:G32"/>
    <mergeCell ref="A34:G34"/>
    <mergeCell ref="A40:F40"/>
    <mergeCell ref="A1:G1"/>
    <mergeCell ref="A2:G2"/>
    <mergeCell ref="A4:G4"/>
    <mergeCell ref="A6:G6"/>
    <mergeCell ref="A8:G8"/>
    <mergeCell ref="A10:G10"/>
    <mergeCell ref="A16:G16"/>
    <mergeCell ref="A18:G18"/>
    <mergeCell ref="Q4:W4"/>
    <mergeCell ref="Q12:W12"/>
    <mergeCell ref="I1:O1"/>
    <mergeCell ref="I2:O2"/>
    <mergeCell ref="I4:O4"/>
    <mergeCell ref="I6:O6"/>
    <mergeCell ref="I8:O8"/>
    <mergeCell ref="I10:O10"/>
    <mergeCell ref="I12:O12"/>
    <mergeCell ref="I16:O16"/>
    <mergeCell ref="Y4:AE4"/>
    <mergeCell ref="AG4:AM4"/>
    <mergeCell ref="Q6:W6"/>
    <mergeCell ref="Y6:AE6"/>
    <mergeCell ref="AG6:AM6"/>
    <mergeCell ref="Q1:W1"/>
    <mergeCell ref="Y1:AE1"/>
    <mergeCell ref="AG1:AM1"/>
    <mergeCell ref="Q2:W2"/>
    <mergeCell ref="Y2:AE2"/>
    <mergeCell ref="AG2:AM2"/>
    <mergeCell ref="Y12:AE12"/>
    <mergeCell ref="AG12:AM12"/>
    <mergeCell ref="Q17:W17"/>
    <mergeCell ref="Y17:AE17"/>
    <mergeCell ref="AG17:AM17"/>
    <mergeCell ref="Q8:W8"/>
    <mergeCell ref="Y8:AE8"/>
    <mergeCell ref="AG8:AM8"/>
    <mergeCell ref="Q10:W10"/>
    <mergeCell ref="Y10:AE10"/>
    <mergeCell ref="AG10:AM10"/>
    <mergeCell ref="Q23:W23"/>
    <mergeCell ref="Y23:AE23"/>
    <mergeCell ref="AG23:AM23"/>
    <mergeCell ref="Q25:W25"/>
    <mergeCell ref="Y25:AE25"/>
    <mergeCell ref="AG25:AM25"/>
    <mergeCell ref="Q19:W19"/>
    <mergeCell ref="Y19:AE19"/>
    <mergeCell ref="AG19:AM19"/>
    <mergeCell ref="Q21:W21"/>
    <mergeCell ref="Y21:AE21"/>
    <mergeCell ref="AG21:AM21"/>
    <mergeCell ref="Q34:W34"/>
    <mergeCell ref="Y34:AE34"/>
    <mergeCell ref="AG34:AM34"/>
    <mergeCell ref="Q36:W36"/>
    <mergeCell ref="Y36:AE36"/>
    <mergeCell ref="AG36:AM36"/>
    <mergeCell ref="Q30:W30"/>
    <mergeCell ref="Y30:AE30"/>
    <mergeCell ref="AG30:AM30"/>
    <mergeCell ref="Q32:W32"/>
    <mergeCell ref="Y32:AE32"/>
    <mergeCell ref="AG32:AM32"/>
    <mergeCell ref="Q45:V45"/>
    <mergeCell ref="Y45:AD45"/>
    <mergeCell ref="AG45:AL45"/>
    <mergeCell ref="Q47:V47"/>
    <mergeCell ref="Y47:AD47"/>
    <mergeCell ref="AG47:AL47"/>
    <mergeCell ref="Q38:W38"/>
    <mergeCell ref="Y38:AE38"/>
    <mergeCell ref="AG38:AM38"/>
    <mergeCell ref="Q43:V43"/>
    <mergeCell ref="Y43:AD43"/>
    <mergeCell ref="AG43:AL43"/>
    <mergeCell ref="Q56:W56"/>
    <mergeCell ref="Y56:AE56"/>
    <mergeCell ref="AG56:AM56"/>
    <mergeCell ref="Q58:W58"/>
    <mergeCell ref="Y58:AE58"/>
    <mergeCell ref="AG58:AM58"/>
    <mergeCell ref="Q49:V49"/>
    <mergeCell ref="Y49:AD49"/>
    <mergeCell ref="AG49:AL49"/>
    <mergeCell ref="Q51:V51"/>
    <mergeCell ref="Y51:AD51"/>
    <mergeCell ref="AG51:AL51"/>
    <mergeCell ref="AO6:AU6"/>
    <mergeCell ref="AW6:BC6"/>
    <mergeCell ref="AO8:AU8"/>
    <mergeCell ref="AW8:BC8"/>
    <mergeCell ref="AO10:AU10"/>
    <mergeCell ref="AW10:BC10"/>
    <mergeCell ref="AO1:AU1"/>
    <mergeCell ref="AW1:BC1"/>
    <mergeCell ref="AO2:AU2"/>
    <mergeCell ref="AW2:BC2"/>
    <mergeCell ref="AO4:AU4"/>
    <mergeCell ref="AW4:BC4"/>
    <mergeCell ref="AO21:AU21"/>
    <mergeCell ref="AW21:BC21"/>
    <mergeCell ref="AO23:AU23"/>
    <mergeCell ref="AW23:BC23"/>
    <mergeCell ref="AO25:AU25"/>
    <mergeCell ref="AW25:BC25"/>
    <mergeCell ref="AO12:AU12"/>
    <mergeCell ref="AW12:BC12"/>
    <mergeCell ref="AO17:AU17"/>
    <mergeCell ref="AW17:BC17"/>
    <mergeCell ref="AO19:AU19"/>
    <mergeCell ref="AW19:BC19"/>
    <mergeCell ref="AO36:AU36"/>
    <mergeCell ref="AW36:BC36"/>
    <mergeCell ref="AO38:AU38"/>
    <mergeCell ref="AW38:BC38"/>
    <mergeCell ref="AO43:AT43"/>
    <mergeCell ref="AW43:BB43"/>
    <mergeCell ref="AO30:AU30"/>
    <mergeCell ref="AW30:BC30"/>
    <mergeCell ref="AO32:AU32"/>
    <mergeCell ref="AW32:BC32"/>
    <mergeCell ref="AO34:AU34"/>
    <mergeCell ref="AW34:BC34"/>
    <mergeCell ref="AO56:AU56"/>
    <mergeCell ref="AO58:AU58"/>
    <mergeCell ref="AW56:BC56"/>
    <mergeCell ref="AW58:BC58"/>
    <mergeCell ref="AO51:AT51"/>
    <mergeCell ref="AW51:BB51"/>
    <mergeCell ref="AO45:AT45"/>
    <mergeCell ref="AW45:BB45"/>
    <mergeCell ref="AO47:AT47"/>
    <mergeCell ref="AW47:BB47"/>
    <mergeCell ref="AO49:AT49"/>
    <mergeCell ref="AW49:BB49"/>
    <mergeCell ref="I18:O18"/>
    <mergeCell ref="I42:N42"/>
    <mergeCell ref="I44:N44"/>
    <mergeCell ref="I46:N46"/>
    <mergeCell ref="I48:N48"/>
    <mergeCell ref="I53:O53"/>
    <mergeCell ref="I55:O55"/>
    <mergeCell ref="I20:O20"/>
    <mergeCell ref="I22:O22"/>
    <mergeCell ref="I24:O24"/>
    <mergeCell ref="I28:O28"/>
    <mergeCell ref="I30:O30"/>
    <mergeCell ref="I32:O32"/>
    <mergeCell ref="I34:O34"/>
    <mergeCell ref="I36:O36"/>
    <mergeCell ref="I40:N40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3FBED-14B4-4E3A-860B-FEDA35BCFB85}">
  <sheetPr>
    <tabColor rgb="FFCCFFCC"/>
  </sheetPr>
  <dimension ref="A1:M43"/>
  <sheetViews>
    <sheetView topLeftCell="A17" workbookViewId="0">
      <selection activeCell="A17" sqref="A1:XFD1048576"/>
    </sheetView>
  </sheetViews>
  <sheetFormatPr baseColWidth="10" defaultColWidth="11.54296875" defaultRowHeight="15" x14ac:dyDescent="0.25"/>
  <cols>
    <col min="1" max="1" width="5.36328125" style="183" customWidth="1"/>
    <col min="2" max="2" width="22.1796875" style="180" customWidth="1"/>
    <col min="3" max="7" width="3.81640625" style="194" bestFit="1" customWidth="1"/>
    <col min="8" max="8" width="4.90625" style="194" bestFit="1" customWidth="1"/>
    <col min="9" max="9" width="6.08984375" style="194" bestFit="1" customWidth="1"/>
    <col min="10" max="10" width="5.1796875" style="194" bestFit="1" customWidth="1"/>
    <col min="11" max="11" width="6.54296875" style="257" bestFit="1" customWidth="1"/>
    <col min="12" max="13" width="4.1796875" style="183" customWidth="1"/>
    <col min="14" max="16384" width="11.54296875" style="180"/>
  </cols>
  <sheetData>
    <row r="1" spans="1:13" x14ac:dyDescent="0.25">
      <c r="A1" s="256" t="s">
        <v>86</v>
      </c>
      <c r="B1" s="256"/>
      <c r="C1" s="256"/>
      <c r="D1" s="256"/>
      <c r="E1" s="256"/>
      <c r="F1" s="256"/>
      <c r="G1" s="256"/>
      <c r="H1" s="256"/>
      <c r="I1" s="256"/>
      <c r="J1" s="256"/>
    </row>
    <row r="2" spans="1:13" ht="15.6" thickBot="1" x14ac:dyDescent="0.3"/>
    <row r="3" spans="1:13" ht="31.8" thickBot="1" x14ac:dyDescent="0.3">
      <c r="A3" s="177" t="s">
        <v>1</v>
      </c>
      <c r="B3" s="258" t="s">
        <v>2</v>
      </c>
      <c r="C3" s="196" t="s">
        <v>3</v>
      </c>
      <c r="D3" s="196" t="s">
        <v>4</v>
      </c>
      <c r="E3" s="196" t="s">
        <v>5</v>
      </c>
      <c r="F3" s="196" t="s">
        <v>6</v>
      </c>
      <c r="G3" s="196" t="s">
        <v>7</v>
      </c>
      <c r="H3" s="196" t="s">
        <v>8</v>
      </c>
      <c r="I3" s="196" t="s">
        <v>0</v>
      </c>
      <c r="J3" s="196" t="s">
        <v>62</v>
      </c>
      <c r="K3" s="197" t="s">
        <v>63</v>
      </c>
    </row>
    <row r="4" spans="1:13" ht="15.6" thickBot="1" x14ac:dyDescent="0.3">
      <c r="A4" s="184">
        <v>1</v>
      </c>
      <c r="B4" s="144" t="s">
        <v>42</v>
      </c>
      <c r="C4" s="199">
        <v>220</v>
      </c>
      <c r="D4" s="198">
        <v>192</v>
      </c>
      <c r="E4" s="199">
        <v>200</v>
      </c>
      <c r="F4" s="198">
        <v>135</v>
      </c>
      <c r="G4" s="198">
        <v>146</v>
      </c>
      <c r="H4" s="198">
        <v>157</v>
      </c>
      <c r="I4" s="198">
        <v>1050</v>
      </c>
      <c r="J4" s="181">
        <f t="shared" ref="J4:J9" si="0">COUNT(C4:H4)</f>
        <v>6</v>
      </c>
      <c r="K4" s="195">
        <f t="shared" ref="K4:K10" si="1">SUM(I4/J4)</f>
        <v>175</v>
      </c>
      <c r="L4" s="183" t="s">
        <v>180</v>
      </c>
      <c r="M4" s="183" t="s">
        <v>99</v>
      </c>
    </row>
    <row r="5" spans="1:13" ht="15.6" thickBot="1" x14ac:dyDescent="0.3">
      <c r="A5" s="184">
        <v>2</v>
      </c>
      <c r="B5" s="144" t="s">
        <v>20</v>
      </c>
      <c r="C5" s="198">
        <v>189</v>
      </c>
      <c r="D5" s="198">
        <v>196</v>
      </c>
      <c r="E5" s="198">
        <v>149</v>
      </c>
      <c r="F5" s="199">
        <v>220</v>
      </c>
      <c r="G5" s="198">
        <v>178</v>
      </c>
      <c r="H5" s="198">
        <v>164</v>
      </c>
      <c r="I5" s="198">
        <v>1096</v>
      </c>
      <c r="J5" s="181">
        <f t="shared" si="0"/>
        <v>6</v>
      </c>
      <c r="K5" s="195">
        <f t="shared" si="1"/>
        <v>182.66666666666666</v>
      </c>
      <c r="L5" s="183" t="s">
        <v>180</v>
      </c>
      <c r="M5" s="183" t="s">
        <v>99</v>
      </c>
    </row>
    <row r="6" spans="1:13" ht="16.2" thickBot="1" x14ac:dyDescent="0.3">
      <c r="A6" s="184">
        <v>3</v>
      </c>
      <c r="B6" s="144" t="s">
        <v>64</v>
      </c>
      <c r="C6" s="199">
        <v>225</v>
      </c>
      <c r="D6" s="199">
        <v>213</v>
      </c>
      <c r="E6" s="198">
        <v>189</v>
      </c>
      <c r="F6" s="199">
        <v>244</v>
      </c>
      <c r="G6" s="199">
        <v>246</v>
      </c>
      <c r="H6" s="202">
        <v>266</v>
      </c>
      <c r="I6" s="198">
        <v>1383</v>
      </c>
      <c r="J6" s="181">
        <f t="shared" si="0"/>
        <v>6</v>
      </c>
      <c r="K6" s="195">
        <f t="shared" si="1"/>
        <v>230.5</v>
      </c>
      <c r="L6" s="183" t="s">
        <v>180</v>
      </c>
      <c r="M6" s="183" t="s">
        <v>99</v>
      </c>
    </row>
    <row r="7" spans="1:13" ht="15.6" thickBot="1" x14ac:dyDescent="0.3">
      <c r="A7" s="184">
        <v>4</v>
      </c>
      <c r="B7" s="144" t="s">
        <v>12</v>
      </c>
      <c r="C7" s="198">
        <v>192</v>
      </c>
      <c r="D7" s="198">
        <v>179</v>
      </c>
      <c r="E7" s="198">
        <v>172</v>
      </c>
      <c r="F7" s="199">
        <v>215</v>
      </c>
      <c r="G7" s="198">
        <v>180</v>
      </c>
      <c r="H7" s="199">
        <v>208</v>
      </c>
      <c r="I7" s="198">
        <v>1146</v>
      </c>
      <c r="J7" s="181">
        <f t="shared" si="0"/>
        <v>6</v>
      </c>
      <c r="K7" s="195">
        <f t="shared" si="1"/>
        <v>191</v>
      </c>
      <c r="L7" s="183" t="s">
        <v>181</v>
      </c>
      <c r="M7" s="183" t="s">
        <v>99</v>
      </c>
    </row>
    <row r="8" spans="1:13" ht="15.6" thickBot="1" x14ac:dyDescent="0.3">
      <c r="A8" s="184">
        <v>5</v>
      </c>
      <c r="B8" s="144" t="s">
        <v>146</v>
      </c>
      <c r="C8" s="198">
        <v>178</v>
      </c>
      <c r="D8" s="198">
        <v>157</v>
      </c>
      <c r="E8" s="198">
        <v>145</v>
      </c>
      <c r="F8" s="198">
        <v>195</v>
      </c>
      <c r="G8" s="198">
        <v>175</v>
      </c>
      <c r="H8" s="198">
        <v>177</v>
      </c>
      <c r="I8" s="198">
        <v>1027</v>
      </c>
      <c r="J8" s="181">
        <f t="shared" si="0"/>
        <v>6</v>
      </c>
      <c r="K8" s="195">
        <f t="shared" si="1"/>
        <v>171.16666666666666</v>
      </c>
      <c r="L8" s="183" t="s">
        <v>181</v>
      </c>
      <c r="M8" s="183" t="s">
        <v>99</v>
      </c>
    </row>
    <row r="9" spans="1:13" ht="15.6" thickBot="1" x14ac:dyDescent="0.3">
      <c r="A9" s="184">
        <v>6</v>
      </c>
      <c r="B9" s="144" t="s">
        <v>166</v>
      </c>
      <c r="C9" s="198">
        <v>177</v>
      </c>
      <c r="D9" s="198">
        <v>169</v>
      </c>
      <c r="E9" s="198">
        <v>138</v>
      </c>
      <c r="F9" s="198">
        <v>166</v>
      </c>
      <c r="G9" s="198">
        <v>185</v>
      </c>
      <c r="H9" s="198">
        <v>166</v>
      </c>
      <c r="I9" s="198">
        <v>1001</v>
      </c>
      <c r="J9" s="181">
        <f t="shared" si="0"/>
        <v>6</v>
      </c>
      <c r="K9" s="195">
        <f t="shared" si="1"/>
        <v>166.83333333333334</v>
      </c>
      <c r="L9" s="183" t="s">
        <v>181</v>
      </c>
      <c r="M9" s="183" t="s">
        <v>99</v>
      </c>
    </row>
    <row r="10" spans="1:13" ht="16.2" thickBot="1" x14ac:dyDescent="0.3">
      <c r="A10" s="184"/>
      <c r="B10" s="144"/>
      <c r="C10" s="198"/>
      <c r="D10" s="198"/>
      <c r="E10" s="198"/>
      <c r="F10" s="198"/>
      <c r="G10" s="198"/>
      <c r="H10" s="198"/>
      <c r="I10" s="259">
        <f>SUM(I4:I9)</f>
        <v>6703</v>
      </c>
      <c r="J10" s="259">
        <f>SUM(J4:J9)</f>
        <v>36</v>
      </c>
      <c r="K10" s="197">
        <f t="shared" si="1"/>
        <v>186.19444444444446</v>
      </c>
    </row>
    <row r="11" spans="1:13" ht="15.6" thickBot="1" x14ac:dyDescent="0.3">
      <c r="A11" s="184"/>
      <c r="B11" s="144"/>
      <c r="C11" s="198"/>
      <c r="D11" s="198"/>
      <c r="E11" s="198"/>
      <c r="F11" s="198"/>
      <c r="G11" s="198"/>
      <c r="H11" s="198"/>
      <c r="I11" s="198"/>
      <c r="J11" s="181"/>
      <c r="K11" s="195"/>
    </row>
    <row r="12" spans="1:13" ht="15.6" thickBot="1" x14ac:dyDescent="0.3">
      <c r="A12" s="184"/>
      <c r="B12" s="144"/>
      <c r="C12" s="198"/>
      <c r="D12" s="198"/>
      <c r="E12" s="198"/>
      <c r="F12" s="198"/>
      <c r="G12" s="198"/>
      <c r="H12" s="198"/>
      <c r="I12" s="198"/>
      <c r="J12" s="181"/>
      <c r="K12" s="195"/>
    </row>
    <row r="13" spans="1:13" ht="15.6" thickBot="1" x14ac:dyDescent="0.3">
      <c r="A13" s="184">
        <v>1</v>
      </c>
      <c r="B13" s="144" t="s">
        <v>70</v>
      </c>
      <c r="C13" s="198">
        <v>132</v>
      </c>
      <c r="D13" s="198">
        <v>170</v>
      </c>
      <c r="E13" s="198">
        <v>144</v>
      </c>
      <c r="F13" s="198">
        <v>131</v>
      </c>
      <c r="G13" s="198">
        <v>117</v>
      </c>
      <c r="H13" s="198">
        <v>111</v>
      </c>
      <c r="I13" s="198">
        <v>805</v>
      </c>
      <c r="J13" s="181">
        <f t="shared" ref="J13:J38" si="2">COUNT(C13:H13)</f>
        <v>6</v>
      </c>
      <c r="K13" s="195">
        <f t="shared" ref="K13:K39" si="3">SUM(I13/J13)</f>
        <v>134.16666666666666</v>
      </c>
      <c r="L13" s="183" t="s">
        <v>181</v>
      </c>
      <c r="M13" s="183" t="s">
        <v>100</v>
      </c>
    </row>
    <row r="14" spans="1:13" ht="15.6" thickBot="1" x14ac:dyDescent="0.3">
      <c r="A14" s="184">
        <v>2</v>
      </c>
      <c r="B14" s="144" t="s">
        <v>14</v>
      </c>
      <c r="C14" s="198">
        <v>145</v>
      </c>
      <c r="D14" s="198">
        <v>138</v>
      </c>
      <c r="E14" s="198">
        <v>136</v>
      </c>
      <c r="F14" s="198">
        <v>172</v>
      </c>
      <c r="G14" s="198">
        <v>155</v>
      </c>
      <c r="H14" s="198">
        <v>161</v>
      </c>
      <c r="I14" s="198">
        <v>907</v>
      </c>
      <c r="J14" s="181">
        <f t="shared" si="2"/>
        <v>6</v>
      </c>
      <c r="K14" s="195">
        <f t="shared" si="3"/>
        <v>151.16666666666666</v>
      </c>
      <c r="L14" s="183" t="s">
        <v>181</v>
      </c>
      <c r="M14" s="183" t="s">
        <v>100</v>
      </c>
    </row>
    <row r="15" spans="1:13" ht="15.6" thickBot="1" x14ac:dyDescent="0.3">
      <c r="A15" s="184">
        <v>3</v>
      </c>
      <c r="B15" s="144" t="s">
        <v>179</v>
      </c>
      <c r="C15" s="199">
        <v>202</v>
      </c>
      <c r="D15" s="198">
        <v>165</v>
      </c>
      <c r="E15" s="198">
        <v>116</v>
      </c>
      <c r="F15" s="198">
        <v>146</v>
      </c>
      <c r="G15" s="198">
        <v>147</v>
      </c>
      <c r="H15" s="198">
        <v>173</v>
      </c>
      <c r="I15" s="198">
        <v>949</v>
      </c>
      <c r="J15" s="181">
        <f t="shared" si="2"/>
        <v>6</v>
      </c>
      <c r="K15" s="195">
        <f t="shared" si="3"/>
        <v>158.16666666666666</v>
      </c>
      <c r="L15" s="183" t="s">
        <v>181</v>
      </c>
      <c r="M15" s="183" t="s">
        <v>100</v>
      </c>
    </row>
    <row r="16" spans="1:13" ht="15.6" thickBot="1" x14ac:dyDescent="0.3">
      <c r="A16" s="184">
        <v>4</v>
      </c>
      <c r="B16" s="144" t="s">
        <v>147</v>
      </c>
      <c r="C16" s="198">
        <v>148</v>
      </c>
      <c r="D16" s="199">
        <v>215</v>
      </c>
      <c r="E16" s="199">
        <v>202</v>
      </c>
      <c r="F16" s="198">
        <v>166</v>
      </c>
      <c r="G16" s="199">
        <v>200</v>
      </c>
      <c r="H16" s="199">
        <v>230</v>
      </c>
      <c r="I16" s="198">
        <v>1161</v>
      </c>
      <c r="J16" s="181">
        <f t="shared" si="2"/>
        <v>6</v>
      </c>
      <c r="K16" s="195">
        <f t="shared" si="3"/>
        <v>193.5</v>
      </c>
      <c r="L16" s="183" t="s">
        <v>180</v>
      </c>
      <c r="M16" s="183" t="s">
        <v>100</v>
      </c>
    </row>
    <row r="17" spans="1:13" ht="16.2" thickBot="1" x14ac:dyDescent="0.3">
      <c r="A17" s="184">
        <v>5</v>
      </c>
      <c r="B17" s="144" t="s">
        <v>155</v>
      </c>
      <c r="C17" s="198">
        <v>144</v>
      </c>
      <c r="D17" s="198">
        <v>184</v>
      </c>
      <c r="E17" s="198">
        <v>186</v>
      </c>
      <c r="F17" s="198">
        <v>149</v>
      </c>
      <c r="G17" s="202">
        <v>253</v>
      </c>
      <c r="H17" s="199">
        <v>235</v>
      </c>
      <c r="I17" s="198">
        <v>1151</v>
      </c>
      <c r="J17" s="181">
        <f t="shared" si="2"/>
        <v>6</v>
      </c>
      <c r="K17" s="195">
        <f t="shared" si="3"/>
        <v>191.83333333333334</v>
      </c>
      <c r="L17" s="183" t="s">
        <v>180</v>
      </c>
      <c r="M17" s="183" t="s">
        <v>100</v>
      </c>
    </row>
    <row r="18" spans="1:13" ht="15.6" thickBot="1" x14ac:dyDescent="0.3">
      <c r="A18" s="184">
        <v>6</v>
      </c>
      <c r="B18" s="144" t="s">
        <v>19</v>
      </c>
      <c r="C18" s="199">
        <v>205</v>
      </c>
      <c r="D18" s="198">
        <v>135</v>
      </c>
      <c r="E18" s="199">
        <v>224</v>
      </c>
      <c r="F18" s="198">
        <v>170</v>
      </c>
      <c r="G18" s="198">
        <v>163</v>
      </c>
      <c r="H18" s="199">
        <v>237</v>
      </c>
      <c r="I18" s="198">
        <v>1134</v>
      </c>
      <c r="J18" s="181">
        <f t="shared" si="2"/>
        <v>6</v>
      </c>
      <c r="K18" s="195">
        <f t="shared" si="3"/>
        <v>189</v>
      </c>
      <c r="L18" s="183" t="s">
        <v>180</v>
      </c>
      <c r="M18" s="183" t="s">
        <v>100</v>
      </c>
    </row>
    <row r="19" spans="1:13" ht="15.6" thickBot="1" x14ac:dyDescent="0.3">
      <c r="A19" s="184">
        <v>7</v>
      </c>
      <c r="B19" s="144" t="s">
        <v>67</v>
      </c>
      <c r="C19" s="198">
        <v>148</v>
      </c>
      <c r="D19" s="198">
        <v>180</v>
      </c>
      <c r="E19" s="199">
        <v>203</v>
      </c>
      <c r="F19" s="198">
        <v>194</v>
      </c>
      <c r="G19" s="198">
        <v>195</v>
      </c>
      <c r="H19" s="198">
        <v>173</v>
      </c>
      <c r="I19" s="198">
        <v>1093</v>
      </c>
      <c r="J19" s="181">
        <f t="shared" si="2"/>
        <v>6</v>
      </c>
      <c r="K19" s="195">
        <f t="shared" si="3"/>
        <v>182.16666666666666</v>
      </c>
      <c r="L19" s="183" t="s">
        <v>180</v>
      </c>
      <c r="M19" s="183" t="s">
        <v>100</v>
      </c>
    </row>
    <row r="20" spans="1:13" ht="15.6" thickBot="1" x14ac:dyDescent="0.3">
      <c r="A20" s="184">
        <v>8</v>
      </c>
      <c r="B20" s="144" t="s">
        <v>65</v>
      </c>
      <c r="C20" s="198">
        <v>181</v>
      </c>
      <c r="D20" s="198">
        <v>195</v>
      </c>
      <c r="E20" s="198">
        <v>159</v>
      </c>
      <c r="F20" s="198">
        <v>172</v>
      </c>
      <c r="G20" s="198">
        <v>181</v>
      </c>
      <c r="H20" s="198">
        <v>189</v>
      </c>
      <c r="I20" s="198">
        <v>1077</v>
      </c>
      <c r="J20" s="181">
        <f t="shared" si="2"/>
        <v>6</v>
      </c>
      <c r="K20" s="195">
        <f t="shared" si="3"/>
        <v>179.5</v>
      </c>
      <c r="L20" s="183" t="s">
        <v>180</v>
      </c>
      <c r="M20" s="183" t="s">
        <v>100</v>
      </c>
    </row>
    <row r="21" spans="1:13" ht="15.6" thickBot="1" x14ac:dyDescent="0.3">
      <c r="A21" s="184">
        <v>9</v>
      </c>
      <c r="B21" s="144" t="s">
        <v>35</v>
      </c>
      <c r="C21" s="198">
        <v>163</v>
      </c>
      <c r="D21" s="198">
        <v>191</v>
      </c>
      <c r="E21" s="198">
        <v>180</v>
      </c>
      <c r="F21" s="198">
        <v>164</v>
      </c>
      <c r="G21" s="198">
        <v>194</v>
      </c>
      <c r="H21" s="198">
        <v>168</v>
      </c>
      <c r="I21" s="198">
        <v>1060</v>
      </c>
      <c r="J21" s="181">
        <f t="shared" si="2"/>
        <v>6</v>
      </c>
      <c r="K21" s="195">
        <f t="shared" si="3"/>
        <v>176.66666666666666</v>
      </c>
      <c r="L21" s="183" t="s">
        <v>181</v>
      </c>
      <c r="M21" s="183" t="s">
        <v>100</v>
      </c>
    </row>
    <row r="22" spans="1:13" ht="15.6" thickBot="1" x14ac:dyDescent="0.3">
      <c r="A22" s="184">
        <v>10</v>
      </c>
      <c r="B22" s="144" t="s">
        <v>48</v>
      </c>
      <c r="C22" s="198">
        <v>163</v>
      </c>
      <c r="D22" s="198">
        <v>165</v>
      </c>
      <c r="E22" s="198">
        <v>168</v>
      </c>
      <c r="F22" s="199">
        <v>218</v>
      </c>
      <c r="G22" s="198">
        <v>166</v>
      </c>
      <c r="H22" s="198">
        <v>154</v>
      </c>
      <c r="I22" s="198">
        <v>1034</v>
      </c>
      <c r="J22" s="181">
        <f t="shared" si="2"/>
        <v>6</v>
      </c>
      <c r="K22" s="195">
        <f t="shared" si="3"/>
        <v>172.33333333333334</v>
      </c>
      <c r="L22" s="183" t="s">
        <v>180</v>
      </c>
      <c r="M22" s="183" t="s">
        <v>100</v>
      </c>
    </row>
    <row r="23" spans="1:13" ht="15.6" thickBot="1" x14ac:dyDescent="0.3">
      <c r="A23" s="184">
        <v>11</v>
      </c>
      <c r="B23" s="144" t="s">
        <v>17</v>
      </c>
      <c r="C23" s="198">
        <v>161</v>
      </c>
      <c r="D23" s="198">
        <v>121</v>
      </c>
      <c r="E23" s="198">
        <v>184</v>
      </c>
      <c r="F23" s="198">
        <v>135</v>
      </c>
      <c r="G23" s="198">
        <v>178</v>
      </c>
      <c r="H23" s="198">
        <v>129</v>
      </c>
      <c r="I23" s="198">
        <v>908</v>
      </c>
      <c r="J23" s="181">
        <f t="shared" si="2"/>
        <v>6</v>
      </c>
      <c r="K23" s="195">
        <f t="shared" si="3"/>
        <v>151.33333333333334</v>
      </c>
      <c r="L23" s="183" t="s">
        <v>181</v>
      </c>
      <c r="M23" s="183" t="s">
        <v>100</v>
      </c>
    </row>
    <row r="24" spans="1:13" ht="15.6" thickBot="1" x14ac:dyDescent="0.3">
      <c r="A24" s="184">
        <v>12</v>
      </c>
      <c r="B24" s="144" t="s">
        <v>66</v>
      </c>
      <c r="C24" s="198">
        <v>140</v>
      </c>
      <c r="D24" s="199">
        <v>203</v>
      </c>
      <c r="E24" s="198">
        <v>171</v>
      </c>
      <c r="F24" s="198">
        <v>170</v>
      </c>
      <c r="G24" s="198">
        <v>168</v>
      </c>
      <c r="H24" s="199">
        <v>210</v>
      </c>
      <c r="I24" s="198">
        <v>1062</v>
      </c>
      <c r="J24" s="181">
        <f t="shared" si="2"/>
        <v>6</v>
      </c>
      <c r="K24" s="195">
        <f t="shared" si="3"/>
        <v>177</v>
      </c>
      <c r="L24" s="183" t="s">
        <v>180</v>
      </c>
      <c r="M24" s="183" t="s">
        <v>100</v>
      </c>
    </row>
    <row r="25" spans="1:13" ht="15.6" thickBot="1" x14ac:dyDescent="0.3">
      <c r="A25" s="184">
        <v>13</v>
      </c>
      <c r="B25" s="144" t="s">
        <v>36</v>
      </c>
      <c r="C25" s="198">
        <v>126</v>
      </c>
      <c r="D25" s="198">
        <v>139</v>
      </c>
      <c r="E25" s="198">
        <v>133</v>
      </c>
      <c r="F25" s="198">
        <v>101</v>
      </c>
      <c r="G25" s="198">
        <v>138</v>
      </c>
      <c r="H25" s="198">
        <v>169</v>
      </c>
      <c r="I25" s="198">
        <v>806</v>
      </c>
      <c r="J25" s="181">
        <f t="shared" si="2"/>
        <v>6</v>
      </c>
      <c r="K25" s="195">
        <f t="shared" si="3"/>
        <v>134.33333333333334</v>
      </c>
      <c r="L25" s="183" t="s">
        <v>181</v>
      </c>
      <c r="M25" s="183" t="s">
        <v>100</v>
      </c>
    </row>
    <row r="26" spans="1:13" ht="15.6" thickBot="1" x14ac:dyDescent="0.3">
      <c r="A26" s="184">
        <v>14</v>
      </c>
      <c r="B26" s="144" t="s">
        <v>37</v>
      </c>
      <c r="C26" s="198">
        <v>122</v>
      </c>
      <c r="D26" s="198">
        <v>136</v>
      </c>
      <c r="E26" s="198">
        <v>164</v>
      </c>
      <c r="F26" s="199">
        <v>245</v>
      </c>
      <c r="G26" s="198">
        <v>193</v>
      </c>
      <c r="H26" s="198">
        <v>180</v>
      </c>
      <c r="I26" s="198">
        <v>1040</v>
      </c>
      <c r="J26" s="181">
        <f t="shared" si="2"/>
        <v>6</v>
      </c>
      <c r="K26" s="195">
        <f t="shared" si="3"/>
        <v>173.33333333333334</v>
      </c>
      <c r="L26" s="183" t="s">
        <v>181</v>
      </c>
      <c r="M26" s="183" t="s">
        <v>100</v>
      </c>
    </row>
    <row r="27" spans="1:13" ht="15.6" thickBot="1" x14ac:dyDescent="0.3">
      <c r="A27" s="184">
        <v>15</v>
      </c>
      <c r="B27" s="144" t="s">
        <v>82</v>
      </c>
      <c r="C27" s="199">
        <v>243</v>
      </c>
      <c r="D27" s="199">
        <v>215</v>
      </c>
      <c r="E27" s="198">
        <v>191</v>
      </c>
      <c r="F27" s="199">
        <v>216</v>
      </c>
      <c r="G27" s="199">
        <v>203</v>
      </c>
      <c r="H27" s="199">
        <v>224</v>
      </c>
      <c r="I27" s="198">
        <v>1292</v>
      </c>
      <c r="J27" s="181">
        <f t="shared" si="2"/>
        <v>6</v>
      </c>
      <c r="K27" s="195">
        <f t="shared" si="3"/>
        <v>215.33333333333334</v>
      </c>
      <c r="L27" s="183" t="s">
        <v>180</v>
      </c>
      <c r="M27" s="183" t="s">
        <v>100</v>
      </c>
    </row>
    <row r="28" spans="1:13" ht="15.6" thickBot="1" x14ac:dyDescent="0.3">
      <c r="A28" s="184">
        <v>16</v>
      </c>
      <c r="B28" s="144" t="s">
        <v>47</v>
      </c>
      <c r="C28" s="199">
        <v>211</v>
      </c>
      <c r="D28" s="198">
        <v>145</v>
      </c>
      <c r="E28" s="198">
        <v>176</v>
      </c>
      <c r="F28" s="198">
        <v>185</v>
      </c>
      <c r="G28" s="198">
        <v>142</v>
      </c>
      <c r="H28" s="198">
        <v>130</v>
      </c>
      <c r="I28" s="198">
        <v>989</v>
      </c>
      <c r="J28" s="181">
        <f t="shared" si="2"/>
        <v>6</v>
      </c>
      <c r="K28" s="195">
        <f t="shared" si="3"/>
        <v>164.83333333333334</v>
      </c>
      <c r="L28" s="183" t="s">
        <v>181</v>
      </c>
      <c r="M28" s="183" t="s">
        <v>100</v>
      </c>
    </row>
    <row r="29" spans="1:13" ht="15.6" thickBot="1" x14ac:dyDescent="0.3">
      <c r="A29" s="184">
        <v>17</v>
      </c>
      <c r="B29" s="144" t="s">
        <v>93</v>
      </c>
      <c r="C29" s="198">
        <v>139</v>
      </c>
      <c r="D29" s="198">
        <v>126</v>
      </c>
      <c r="E29" s="198">
        <v>160</v>
      </c>
      <c r="F29" s="198">
        <v>127</v>
      </c>
      <c r="G29" s="198">
        <v>111</v>
      </c>
      <c r="H29" s="198">
        <v>139</v>
      </c>
      <c r="I29" s="198">
        <v>802</v>
      </c>
      <c r="J29" s="181">
        <f t="shared" si="2"/>
        <v>6</v>
      </c>
      <c r="K29" s="195">
        <f t="shared" si="3"/>
        <v>133.66666666666666</v>
      </c>
      <c r="L29" s="183" t="s">
        <v>180</v>
      </c>
      <c r="M29" s="183" t="s">
        <v>100</v>
      </c>
    </row>
    <row r="30" spans="1:13" ht="15.6" thickBot="1" x14ac:dyDescent="0.3">
      <c r="A30" s="184">
        <v>18</v>
      </c>
      <c r="B30" s="144" t="s">
        <v>50</v>
      </c>
      <c r="C30" s="198">
        <v>166</v>
      </c>
      <c r="D30" s="198">
        <v>144</v>
      </c>
      <c r="E30" s="198">
        <v>138</v>
      </c>
      <c r="F30" s="198">
        <v>160</v>
      </c>
      <c r="G30" s="198">
        <v>170</v>
      </c>
      <c r="H30" s="198">
        <v>166</v>
      </c>
      <c r="I30" s="198">
        <v>944</v>
      </c>
      <c r="J30" s="181">
        <f t="shared" si="2"/>
        <v>6</v>
      </c>
      <c r="K30" s="195">
        <f t="shared" si="3"/>
        <v>157.33333333333334</v>
      </c>
      <c r="L30" s="183" t="s">
        <v>181</v>
      </c>
      <c r="M30" s="183" t="s">
        <v>100</v>
      </c>
    </row>
    <row r="31" spans="1:13" ht="15.6" thickBot="1" x14ac:dyDescent="0.3">
      <c r="A31" s="184">
        <v>19</v>
      </c>
      <c r="B31" s="144" t="s">
        <v>15</v>
      </c>
      <c r="C31" s="198">
        <v>159</v>
      </c>
      <c r="D31" s="198">
        <v>171</v>
      </c>
      <c r="E31" s="198">
        <v>193</v>
      </c>
      <c r="F31" s="198">
        <v>163</v>
      </c>
      <c r="G31" s="198">
        <v>165</v>
      </c>
      <c r="H31" s="199">
        <v>200</v>
      </c>
      <c r="I31" s="198">
        <v>1051</v>
      </c>
      <c r="J31" s="181">
        <f t="shared" si="2"/>
        <v>6</v>
      </c>
      <c r="K31" s="195">
        <f t="shared" si="3"/>
        <v>175.16666666666666</v>
      </c>
      <c r="L31" s="183" t="s">
        <v>181</v>
      </c>
      <c r="M31" s="183" t="s">
        <v>100</v>
      </c>
    </row>
    <row r="32" spans="1:13" ht="15.6" thickBot="1" x14ac:dyDescent="0.3">
      <c r="A32" s="184">
        <v>20</v>
      </c>
      <c r="B32" s="144" t="s">
        <v>38</v>
      </c>
      <c r="C32" s="198">
        <v>153</v>
      </c>
      <c r="D32" s="198">
        <v>176</v>
      </c>
      <c r="E32" s="198">
        <v>153</v>
      </c>
      <c r="F32" s="198">
        <v>185</v>
      </c>
      <c r="G32" s="198">
        <v>156</v>
      </c>
      <c r="H32" s="199">
        <v>221</v>
      </c>
      <c r="I32" s="198">
        <v>1044</v>
      </c>
      <c r="J32" s="181">
        <f t="shared" si="2"/>
        <v>6</v>
      </c>
      <c r="K32" s="195">
        <f t="shared" si="3"/>
        <v>174</v>
      </c>
      <c r="L32" s="183" t="s">
        <v>180</v>
      </c>
      <c r="M32" s="183" t="s">
        <v>100</v>
      </c>
    </row>
    <row r="33" spans="1:13" ht="15.6" thickBot="1" x14ac:dyDescent="0.3">
      <c r="A33" s="184">
        <v>21</v>
      </c>
      <c r="B33" s="144" t="s">
        <v>178</v>
      </c>
      <c r="C33" s="198">
        <v>160</v>
      </c>
      <c r="D33" s="198">
        <v>172</v>
      </c>
      <c r="E33" s="198">
        <v>143</v>
      </c>
      <c r="F33" s="199">
        <v>210</v>
      </c>
      <c r="G33" s="198">
        <v>145</v>
      </c>
      <c r="H33" s="198">
        <v>171</v>
      </c>
      <c r="I33" s="198">
        <v>1001</v>
      </c>
      <c r="J33" s="181">
        <f t="shared" si="2"/>
        <v>6</v>
      </c>
      <c r="K33" s="195">
        <f t="shared" si="3"/>
        <v>166.83333333333334</v>
      </c>
      <c r="L33" s="183" t="s">
        <v>180</v>
      </c>
      <c r="M33" s="183" t="s">
        <v>100</v>
      </c>
    </row>
    <row r="34" spans="1:13" ht="15.6" thickBot="1" x14ac:dyDescent="0.3">
      <c r="A34" s="184">
        <v>22</v>
      </c>
      <c r="B34" s="144" t="s">
        <v>25</v>
      </c>
      <c r="C34" s="198">
        <v>146</v>
      </c>
      <c r="D34" s="198">
        <v>137</v>
      </c>
      <c r="E34" s="198">
        <v>156</v>
      </c>
      <c r="F34" s="198">
        <v>187</v>
      </c>
      <c r="G34" s="198">
        <v>159</v>
      </c>
      <c r="H34" s="198">
        <v>114</v>
      </c>
      <c r="I34" s="198">
        <v>899</v>
      </c>
      <c r="J34" s="181">
        <f t="shared" si="2"/>
        <v>6</v>
      </c>
      <c r="K34" s="195">
        <f t="shared" si="3"/>
        <v>149.83333333333334</v>
      </c>
      <c r="L34" s="183" t="s">
        <v>180</v>
      </c>
      <c r="M34" s="183" t="s">
        <v>100</v>
      </c>
    </row>
    <row r="35" spans="1:13" ht="15.6" thickBot="1" x14ac:dyDescent="0.3">
      <c r="A35" s="184">
        <v>23</v>
      </c>
      <c r="B35" s="144" t="s">
        <v>157</v>
      </c>
      <c r="C35" s="198">
        <v>122</v>
      </c>
      <c r="D35" s="198">
        <v>146</v>
      </c>
      <c r="E35" s="198">
        <v>168</v>
      </c>
      <c r="F35" s="198">
        <v>136</v>
      </c>
      <c r="G35" s="198">
        <v>173</v>
      </c>
      <c r="H35" s="198">
        <v>147</v>
      </c>
      <c r="I35" s="198">
        <v>892</v>
      </c>
      <c r="J35" s="181">
        <f t="shared" si="2"/>
        <v>6</v>
      </c>
      <c r="K35" s="195">
        <f t="shared" si="3"/>
        <v>148.66666666666666</v>
      </c>
      <c r="L35" s="183" t="s">
        <v>180</v>
      </c>
      <c r="M35" s="183" t="s">
        <v>100</v>
      </c>
    </row>
    <row r="36" spans="1:13" ht="15.6" thickBot="1" x14ac:dyDescent="0.3">
      <c r="A36" s="184">
        <v>24</v>
      </c>
      <c r="B36" s="144" t="s">
        <v>52</v>
      </c>
      <c r="C36" s="198">
        <v>166</v>
      </c>
      <c r="D36" s="199">
        <v>219</v>
      </c>
      <c r="E36" s="198">
        <v>146</v>
      </c>
      <c r="F36" s="198">
        <v>152</v>
      </c>
      <c r="G36" s="198">
        <v>172</v>
      </c>
      <c r="H36" s="198">
        <v>162</v>
      </c>
      <c r="I36" s="198">
        <v>1017</v>
      </c>
      <c r="J36" s="181">
        <f t="shared" si="2"/>
        <v>6</v>
      </c>
      <c r="K36" s="195">
        <f t="shared" si="3"/>
        <v>169.5</v>
      </c>
      <c r="L36" s="183" t="s">
        <v>181</v>
      </c>
      <c r="M36" s="183" t="s">
        <v>100</v>
      </c>
    </row>
    <row r="37" spans="1:13" ht="15.6" thickBot="1" x14ac:dyDescent="0.3">
      <c r="A37" s="184">
        <v>25</v>
      </c>
      <c r="B37" s="144" t="s">
        <v>16</v>
      </c>
      <c r="C37" s="198">
        <v>182</v>
      </c>
      <c r="D37" s="198">
        <v>159</v>
      </c>
      <c r="E37" s="198">
        <v>169</v>
      </c>
      <c r="F37" s="198">
        <v>159</v>
      </c>
      <c r="G37" s="198">
        <v>148</v>
      </c>
      <c r="H37" s="198">
        <v>150</v>
      </c>
      <c r="I37" s="198">
        <v>967</v>
      </c>
      <c r="J37" s="181">
        <f t="shared" si="2"/>
        <v>6</v>
      </c>
      <c r="K37" s="195">
        <f t="shared" si="3"/>
        <v>161.16666666666666</v>
      </c>
      <c r="L37" s="183" t="s">
        <v>181</v>
      </c>
      <c r="M37" s="183" t="s">
        <v>100</v>
      </c>
    </row>
    <row r="38" spans="1:13" ht="15.6" thickBot="1" x14ac:dyDescent="0.3">
      <c r="A38" s="184">
        <v>26</v>
      </c>
      <c r="B38" s="144" t="s">
        <v>11</v>
      </c>
      <c r="C38" s="198">
        <v>141</v>
      </c>
      <c r="D38" s="198">
        <v>171</v>
      </c>
      <c r="E38" s="198">
        <v>172</v>
      </c>
      <c r="F38" s="198">
        <v>143</v>
      </c>
      <c r="G38" s="198">
        <v>145</v>
      </c>
      <c r="H38" s="198">
        <v>169</v>
      </c>
      <c r="I38" s="198">
        <v>941</v>
      </c>
      <c r="J38" s="181">
        <f t="shared" si="2"/>
        <v>6</v>
      </c>
      <c r="K38" s="195">
        <f t="shared" si="3"/>
        <v>156.83333333333334</v>
      </c>
      <c r="L38" s="183" t="s">
        <v>181</v>
      </c>
      <c r="M38" s="183" t="s">
        <v>100</v>
      </c>
    </row>
    <row r="39" spans="1:13" ht="16.2" thickBot="1" x14ac:dyDescent="0.3">
      <c r="A39" s="184"/>
      <c r="B39" s="6"/>
      <c r="C39" s="181"/>
      <c r="D39" s="181"/>
      <c r="E39" s="181"/>
      <c r="F39" s="181"/>
      <c r="G39" s="181"/>
      <c r="H39" s="194" t="s">
        <v>0</v>
      </c>
      <c r="I39" s="239">
        <f>SUM(I13:I38)</f>
        <v>26026</v>
      </c>
      <c r="J39" s="239">
        <f>SUM(J13:J38)</f>
        <v>156</v>
      </c>
      <c r="K39" s="240">
        <f t="shared" si="3"/>
        <v>166.83333333333334</v>
      </c>
    </row>
    <row r="41" spans="1:13" ht="15.6" x14ac:dyDescent="0.3">
      <c r="B41" s="231" t="s">
        <v>96</v>
      </c>
      <c r="C41" s="232">
        <f>COUNTIF(C4:H39,"&gt;199")</f>
        <v>35</v>
      </c>
      <c r="H41" s="200" t="s">
        <v>0</v>
      </c>
      <c r="I41" s="260">
        <f>SUM(I10+I39)</f>
        <v>32729</v>
      </c>
      <c r="J41" s="260">
        <f>SUM(J10+J39)</f>
        <v>192</v>
      </c>
      <c r="K41" s="240">
        <f>SUM(I41/J41)</f>
        <v>170.46354166666666</v>
      </c>
    </row>
    <row r="43" spans="1:13" ht="15.6" x14ac:dyDescent="0.25">
      <c r="B43" s="231"/>
      <c r="C43" s="232"/>
      <c r="H43" s="239"/>
      <c r="I43" s="239"/>
      <c r="J43" s="239"/>
      <c r="K43" s="240"/>
    </row>
  </sheetData>
  <sortState xmlns:xlrd2="http://schemas.microsoft.com/office/spreadsheetml/2017/richdata2" ref="B4:M38">
    <sortCondition ref="M4:M38"/>
    <sortCondition ref="B4:B38"/>
  </sortState>
  <mergeCells count="1">
    <mergeCell ref="A1:J1"/>
  </mergeCells>
  <hyperlinks>
    <hyperlink ref="B27" r:id="rId1" display="https://bowling.lexerbowling.com/bowlingdelapraille/championnatgenevois2025doublemixte/pl020.htm" xr:uid="{47E9C1E5-3DC8-4BA2-BEA3-9E41D9A3DF12}"/>
    <hyperlink ref="B16" r:id="rId2" display="https://bowling.lexerbowling.com/bowlingdelapraille/championnatgenevois2025doublemixte/pl010.htm" xr:uid="{E93B6C29-C1F1-4E13-9499-A332DDDB50B5}"/>
    <hyperlink ref="B17" r:id="rId3" display="https://bowling.lexerbowling.com/bowlingdelapraille/championnatgenevois2025doublemixte/pl013.htm" xr:uid="{5886F2C6-ABFD-4602-BCE3-110D36FE72FE}"/>
    <hyperlink ref="B5" r:id="rId4" display="https://bowling.lexerbowling.com/bowlingdelapraille/championnatgenevois2025doublemixte/pl01C.htm" xr:uid="{F072029E-E6E2-4B6A-970F-E17A4272F176}"/>
    <hyperlink ref="B19" r:id="rId5" display="https://bowling.lexerbowling.com/bowlingdelapraille/championnatgenevois2025doublemixte/pl007.htm" xr:uid="{5BFA774B-03B5-48B7-AD63-48F95178C5A7}"/>
    <hyperlink ref="B20" r:id="rId6" display="https://bowling.lexerbowling.com/bowlingdelapraille/championnatgenevois2025doublemixte/pl002.htm" xr:uid="{1B2E96D8-461D-49F1-96EA-0764DD6035DB}"/>
    <hyperlink ref="B4" r:id="rId7" display="https://bowling.lexerbowling.com/bowlingdelapraille/championnatgenevois2025doublemixte/pl00B.htm" xr:uid="{D88A2F86-C103-450C-AB21-CCC13DDCA77B}"/>
    <hyperlink ref="B33" r:id="rId8" display="https://bowling.lexerbowling.com/bowlingdelapraille/championnatgenevois2025doublemixte/pl01E.htm" xr:uid="{A1B032FA-774C-4556-B3B3-730FA68FA5FF}"/>
    <hyperlink ref="B34" r:id="rId9" display="https://bowling.lexerbowling.com/bowlingdelapraille/championnatgenevois2025doublemixte/pl00D.htm" xr:uid="{ECD0AB4C-0E9E-4C7C-90CF-678E609D67B7}"/>
    <hyperlink ref="B7" r:id="rId10" display="https://bowling.lexerbowling.com/bowlingdelapraille/championnatgenevois2025doublemixte/pl01B.htm" xr:uid="{C201D6CB-7B43-40C5-A365-F60E6B012CC7}"/>
    <hyperlink ref="B21" r:id="rId11" display="https://bowling.lexerbowling.com/bowlingdelapraille/championnatgenevois2025doublemixte/pl023.htm" xr:uid="{2F7F6A7F-037A-400F-902B-C607B5954EF7}"/>
    <hyperlink ref="B26" r:id="rId12" display="https://bowling.lexerbowling.com/bowlingdelapraille/championnatgenevois2025doublemixte/pl00F.htm" xr:uid="{E21284B5-4762-46EC-83DA-B093F3934CA3}"/>
    <hyperlink ref="B8" r:id="rId13" display="https://bowling.lexerbowling.com/bowlingdelapraille/championnatgenevois2025doublemixte/pl00C.htm" xr:uid="{E1341BB6-71DC-4EAF-9A14-5040F2668E1F}"/>
    <hyperlink ref="B28" r:id="rId14" display="https://bowling.lexerbowling.com/bowlingdelapraille/championnatgenevois2025doublemixte/pl014.htm" xr:uid="{8A0171FA-BDB9-4E49-9236-5040D23F4C26}"/>
    <hyperlink ref="B15" r:id="rId15" display="https://bowling.lexerbowling.com/bowlingdelapraille/championnatgenevois2025doublemixte/pl01F.htm" xr:uid="{342E944F-C934-4F6A-A812-200D3C021E01}"/>
    <hyperlink ref="B38" r:id="rId16" display="https://bowling.lexerbowling.com/bowlingdelapraille/championnatgenevois2025doublemixte/pl008.htm" xr:uid="{9310D9CE-0820-4857-B8F3-1F76F16D8EBB}"/>
    <hyperlink ref="B23" r:id="rId17" display="https://bowling.lexerbowling.com/bowlingdelapraille/championnatgenevois2025doublemixte/pl01D.htm" xr:uid="{0F424A05-5B45-410A-8085-F6FB6CAD0C00}"/>
    <hyperlink ref="B13" r:id="rId18" display="https://bowling.lexerbowling.com/bowlingdelapraille/championnatgenevois2025doublemixte/pl001.htm" xr:uid="{6F5B04DD-B839-4E12-B85D-738E086324AD}"/>
    <hyperlink ref="B6" r:id="rId19" display="https://bowling.lexerbowling.com/bowlingdelapraille/championnatgenevois2025doublemixte/pl00A.htm" xr:uid="{5FC7910F-A5D6-481A-80F1-50ECA3D70095}"/>
    <hyperlink ref="B18" r:id="rId20" display="https://bowling.lexerbowling.com/bowlingdelapraille/championnatgenevois2025doublemixte/pl024.htm" xr:uid="{BEB75913-23B1-43F0-B7F3-F2BEECA9F8D8}"/>
    <hyperlink ref="B24" r:id="rId21" display="https://bowling.lexerbowling.com/bowlingdelapraille/championnatgenevois2025doublemixte/pl015.htm" xr:uid="{C75E672E-5F7A-4535-80E1-3B10D36C90BE}"/>
    <hyperlink ref="B32" r:id="rId22" display="https://bowling.lexerbowling.com/bowlingdelapraille/championnatgenevois2025doublemixte/pl005.htm" xr:uid="{CA6CC293-D702-4D4A-9755-1786F387F01E}"/>
    <hyperlink ref="B22" r:id="rId23" display="https://bowling.lexerbowling.com/bowlingdelapraille/championnatgenevois2025doublemixte/pl021.htm" xr:uid="{A10667A4-F0CC-460A-876C-64FC2E89995A}"/>
    <hyperlink ref="B35" r:id="rId24" display="https://bowling.lexerbowling.com/bowlingdelapraille/championnatgenevois2025doublemixte/pl01A.htm" xr:uid="{262FAC12-CB0F-43E0-80B1-DA7044F8C2EE}"/>
    <hyperlink ref="B29" r:id="rId25" display="https://bowling.lexerbowling.com/bowlingdelapraille/championnatgenevois2025doublemixte/pl018.htm" xr:uid="{29255883-E9B4-409F-901A-468E0E715B9E}"/>
    <hyperlink ref="B31" r:id="rId26" display="https://bowling.lexerbowling.com/bowlingdelapraille/championnatgenevois2025doublemixte/pl019.htm" xr:uid="{6D7F82BA-6F92-4F30-911F-5DEAB6BF4DD8}"/>
    <hyperlink ref="B36" r:id="rId27" display="https://bowling.lexerbowling.com/bowlingdelapraille/championnatgenevois2025doublemixte/pl017.htm" xr:uid="{891E7CFD-67A8-49A3-A382-DD5CBF90C76B}"/>
    <hyperlink ref="B9" r:id="rId28" display="https://bowling.lexerbowling.com/bowlingdelapraille/championnatgenevois2025doublemixte/pl011.htm" xr:uid="{969F6094-4E7A-4973-9D45-5DF8DE0FE19D}"/>
    <hyperlink ref="B37" r:id="rId29" display="https://bowling.lexerbowling.com/bowlingdelapraille/championnatgenevois2025doublemixte/pl009.htm" xr:uid="{1914D5A5-0344-4447-AE3E-90F890CE9193}"/>
    <hyperlink ref="B30" r:id="rId30" display="https://bowling.lexerbowling.com/bowlingdelapraille/championnatgenevois2025doublemixte/pl022.htm" xr:uid="{30A8FEC2-F9B9-422B-953A-D8B8EAD4D58B}"/>
    <hyperlink ref="B14" r:id="rId31" display="https://bowling.lexerbowling.com/bowlingdelapraille/championnatgenevois2025doublemixte/pl006.htm" xr:uid="{E42FF6DF-1026-4EBA-8B85-A01E4800D033}"/>
    <hyperlink ref="B25" r:id="rId32" display="https://bowling.lexerbowling.com/bowlingdelapraille/championnatgenevois2025doublemixte/pl016.htm" xr:uid="{755B0624-DA42-4530-9462-6A29E1D55C84}"/>
  </hyperlinks>
  <pageMargins left="0.7" right="0.7" top="0.75" bottom="0.75" header="0.3" footer="0.3"/>
  <pageSetup paperSize="9" orientation="portrait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963DD-8F84-4D7D-8289-32B75672C80B}">
  <sheetPr>
    <tabColor rgb="FFFFFF00"/>
  </sheetPr>
  <dimension ref="A1:M29"/>
  <sheetViews>
    <sheetView workbookViewId="0">
      <selection activeCell="M20" sqref="M20"/>
    </sheetView>
  </sheetViews>
  <sheetFormatPr baseColWidth="10" defaultRowHeight="15" x14ac:dyDescent="0.25"/>
  <cols>
    <col min="1" max="1" width="19.7265625" bestFit="1" customWidth="1"/>
    <col min="2" max="11" width="11.90625" style="1" customWidth="1"/>
    <col min="12" max="12" width="11.90625" style="100" customWidth="1"/>
    <col min="13" max="13" width="11.90625" style="210" customWidth="1"/>
    <col min="14" max="76" width="3.81640625" bestFit="1" customWidth="1"/>
    <col min="77" max="77" width="3" bestFit="1" customWidth="1"/>
    <col min="78" max="78" width="5.6328125" bestFit="1" customWidth="1"/>
    <col min="79" max="79" width="12.08984375" bestFit="1" customWidth="1"/>
    <col min="80" max="80" width="8.7265625" bestFit="1" customWidth="1"/>
    <col min="81" max="81" width="5.453125" bestFit="1" customWidth="1"/>
    <col min="82" max="82" width="3.81640625" bestFit="1" customWidth="1"/>
    <col min="83" max="83" width="8.7265625" bestFit="1" customWidth="1"/>
    <col min="84" max="84" width="5.453125" bestFit="1" customWidth="1"/>
    <col min="85" max="85" width="3.81640625" bestFit="1" customWidth="1"/>
    <col min="86" max="86" width="8.7265625" bestFit="1" customWidth="1"/>
    <col min="87" max="87" width="5.453125" bestFit="1" customWidth="1"/>
    <col min="88" max="88" width="8.7265625" bestFit="1" customWidth="1"/>
    <col min="89" max="89" width="5.453125" bestFit="1" customWidth="1"/>
    <col min="90" max="94" width="3.81640625" bestFit="1" customWidth="1"/>
    <col min="95" max="95" width="8.7265625" bestFit="1" customWidth="1"/>
    <col min="96" max="96" width="5.453125" bestFit="1" customWidth="1"/>
    <col min="97" max="97" width="3.81640625" bestFit="1" customWidth="1"/>
    <col min="98" max="98" width="8.7265625" bestFit="1" customWidth="1"/>
    <col min="99" max="99" width="5.453125" bestFit="1" customWidth="1"/>
    <col min="100" max="101" width="3.81640625" bestFit="1" customWidth="1"/>
    <col min="102" max="102" width="8.7265625" bestFit="1" customWidth="1"/>
    <col min="103" max="103" width="5.453125" bestFit="1" customWidth="1"/>
    <col min="104" max="106" width="3.81640625" bestFit="1" customWidth="1"/>
    <col min="107" max="107" width="8.7265625" bestFit="1" customWidth="1"/>
    <col min="108" max="108" width="5.453125" bestFit="1" customWidth="1"/>
    <col min="109" max="110" width="3.81640625" bestFit="1" customWidth="1"/>
    <col min="111" max="111" width="8.7265625" bestFit="1" customWidth="1"/>
    <col min="112" max="112" width="5.453125" bestFit="1" customWidth="1"/>
    <col min="113" max="113" width="8.7265625" bestFit="1" customWidth="1"/>
    <col min="114" max="114" width="5.453125" bestFit="1" customWidth="1"/>
    <col min="115" max="115" width="3.81640625" bestFit="1" customWidth="1"/>
    <col min="116" max="116" width="8.7265625" bestFit="1" customWidth="1"/>
    <col min="117" max="117" width="5.453125" bestFit="1" customWidth="1"/>
    <col min="118" max="119" width="3.81640625" bestFit="1" customWidth="1"/>
    <col min="120" max="120" width="8.7265625" bestFit="1" customWidth="1"/>
    <col min="121" max="121" width="5.453125" bestFit="1" customWidth="1"/>
    <col min="122" max="122" width="8.7265625" bestFit="1" customWidth="1"/>
    <col min="123" max="123" width="5.453125" bestFit="1" customWidth="1"/>
    <col min="124" max="125" width="3.81640625" bestFit="1" customWidth="1"/>
    <col min="126" max="126" width="8.7265625" bestFit="1" customWidth="1"/>
    <col min="127" max="127" width="5.453125" bestFit="1" customWidth="1"/>
    <col min="128" max="129" width="3.81640625" bestFit="1" customWidth="1"/>
    <col min="130" max="130" width="8.7265625" bestFit="1" customWidth="1"/>
    <col min="131" max="131" width="5.453125" bestFit="1" customWidth="1"/>
    <col min="132" max="134" width="3.81640625" bestFit="1" customWidth="1"/>
    <col min="135" max="135" width="8.7265625" bestFit="1" customWidth="1"/>
    <col min="136" max="136" width="5.453125" bestFit="1" customWidth="1"/>
    <col min="137" max="138" width="3.81640625" bestFit="1" customWidth="1"/>
    <col min="139" max="139" width="8.7265625" bestFit="1" customWidth="1"/>
    <col min="140" max="140" width="5.453125" bestFit="1" customWidth="1"/>
    <col min="141" max="141" width="8.7265625" bestFit="1" customWidth="1"/>
    <col min="142" max="142" width="5.453125" bestFit="1" customWidth="1"/>
    <col min="143" max="143" width="3.81640625" bestFit="1" customWidth="1"/>
    <col min="144" max="144" width="8.7265625" bestFit="1" customWidth="1"/>
    <col min="145" max="145" width="5.453125" bestFit="1" customWidth="1"/>
    <col min="146" max="146" width="3.81640625" bestFit="1" customWidth="1"/>
    <col min="147" max="147" width="8.7265625" bestFit="1" customWidth="1"/>
    <col min="148" max="148" width="5.453125" bestFit="1" customWidth="1"/>
    <col min="149" max="150" width="3.81640625" bestFit="1" customWidth="1"/>
    <col min="151" max="151" width="8.7265625" bestFit="1" customWidth="1"/>
    <col min="152" max="152" width="5.453125" bestFit="1" customWidth="1"/>
    <col min="153" max="153" width="8.7265625" bestFit="1" customWidth="1"/>
    <col min="154" max="154" width="5.453125" bestFit="1" customWidth="1"/>
    <col min="155" max="160" width="3.81640625" bestFit="1" customWidth="1"/>
    <col min="161" max="161" width="8.7265625" bestFit="1" customWidth="1"/>
    <col min="162" max="162" width="5.453125" bestFit="1" customWidth="1"/>
    <col min="163" max="164" width="3.81640625" bestFit="1" customWidth="1"/>
    <col min="165" max="165" width="8.7265625" bestFit="1" customWidth="1"/>
    <col min="166" max="166" width="5.453125" bestFit="1" customWidth="1"/>
    <col min="167" max="167" width="8.7265625" bestFit="1" customWidth="1"/>
    <col min="168" max="168" width="5.453125" bestFit="1" customWidth="1"/>
    <col min="169" max="170" width="3.81640625" bestFit="1" customWidth="1"/>
    <col min="171" max="171" width="8.7265625" bestFit="1" customWidth="1"/>
    <col min="172" max="172" width="5.453125" bestFit="1" customWidth="1"/>
    <col min="173" max="174" width="3.81640625" bestFit="1" customWidth="1"/>
    <col min="175" max="175" width="8.7265625" bestFit="1" customWidth="1"/>
    <col min="176" max="176" width="5.453125" bestFit="1" customWidth="1"/>
    <col min="177" max="177" width="8.7265625" bestFit="1" customWidth="1"/>
    <col min="178" max="178" width="5.453125" bestFit="1" customWidth="1"/>
    <col min="179" max="179" width="8.7265625" bestFit="1" customWidth="1"/>
    <col min="180" max="180" width="5.453125" bestFit="1" customWidth="1"/>
    <col min="181" max="181" width="3.81640625" bestFit="1" customWidth="1"/>
    <col min="182" max="182" width="8.7265625" bestFit="1" customWidth="1"/>
    <col min="183" max="183" width="5.453125" bestFit="1" customWidth="1"/>
    <col min="184" max="184" width="8.7265625" bestFit="1" customWidth="1"/>
    <col min="185" max="185" width="5.453125" bestFit="1" customWidth="1"/>
    <col min="186" max="186" width="8.7265625" bestFit="1" customWidth="1"/>
    <col min="187" max="187" width="5.453125" bestFit="1" customWidth="1"/>
    <col min="188" max="188" width="3.81640625" bestFit="1" customWidth="1"/>
    <col min="189" max="189" width="8.7265625" bestFit="1" customWidth="1"/>
    <col min="190" max="190" width="5.453125" bestFit="1" customWidth="1"/>
    <col min="191" max="191" width="8.7265625" bestFit="1" customWidth="1"/>
    <col min="192" max="192" width="5.453125" bestFit="1" customWidth="1"/>
    <col min="193" max="193" width="8.7265625" bestFit="1" customWidth="1"/>
    <col min="194" max="194" width="5.453125" bestFit="1" customWidth="1"/>
    <col min="195" max="195" width="8.7265625" bestFit="1" customWidth="1"/>
    <col min="196" max="196" width="5.453125" bestFit="1" customWidth="1"/>
    <col min="197" max="197" width="8.7265625" bestFit="1" customWidth="1"/>
    <col min="198" max="198" width="5.453125" bestFit="1" customWidth="1"/>
    <col min="199" max="199" width="8.7265625" bestFit="1" customWidth="1"/>
    <col min="200" max="200" width="5.453125" bestFit="1" customWidth="1"/>
    <col min="201" max="201" width="8.7265625" bestFit="1" customWidth="1"/>
    <col min="202" max="202" width="5.453125" bestFit="1" customWidth="1"/>
    <col min="203" max="203" width="8.7265625" bestFit="1" customWidth="1"/>
    <col min="204" max="204" width="5.453125" bestFit="1" customWidth="1"/>
    <col min="205" max="205" width="8.7265625" bestFit="1" customWidth="1"/>
    <col min="206" max="206" width="5.453125" bestFit="1" customWidth="1"/>
    <col min="207" max="207" width="8.7265625" bestFit="1" customWidth="1"/>
    <col min="208" max="208" width="4.6328125" bestFit="1" customWidth="1"/>
    <col min="209" max="209" width="7.90625" bestFit="1" customWidth="1"/>
    <col min="210" max="210" width="7.26953125" bestFit="1" customWidth="1"/>
    <col min="211" max="211" width="10.54296875" bestFit="1" customWidth="1"/>
    <col min="212" max="212" width="12.08984375" bestFit="1" customWidth="1"/>
    <col min="213" max="213" width="5.453125" bestFit="1" customWidth="1"/>
    <col min="214" max="214" width="8.7265625" bestFit="1" customWidth="1"/>
    <col min="215" max="215" width="5.453125" bestFit="1" customWidth="1"/>
    <col min="216" max="217" width="8.7265625" bestFit="1" customWidth="1"/>
    <col min="218" max="218" width="5.453125" bestFit="1" customWidth="1"/>
    <col min="219" max="219" width="8.7265625" bestFit="1" customWidth="1"/>
    <col min="220" max="220" width="5.453125" bestFit="1" customWidth="1"/>
    <col min="221" max="222" width="8.7265625" bestFit="1" customWidth="1"/>
    <col min="223" max="223" width="5.453125" bestFit="1" customWidth="1"/>
    <col min="224" max="224" width="3.81640625" bestFit="1" customWidth="1"/>
    <col min="225" max="225" width="8.7265625" bestFit="1" customWidth="1"/>
    <col min="226" max="226" width="5.453125" bestFit="1" customWidth="1"/>
    <col min="227" max="227" width="8.7265625" bestFit="1" customWidth="1"/>
    <col min="228" max="228" width="7.26953125" bestFit="1" customWidth="1"/>
    <col min="229" max="229" width="10.54296875" bestFit="1" customWidth="1"/>
    <col min="230" max="230" width="8.7265625" bestFit="1" customWidth="1"/>
    <col min="231" max="231" width="5.453125" bestFit="1" customWidth="1"/>
    <col min="232" max="233" width="8.7265625" bestFit="1" customWidth="1"/>
    <col min="234" max="234" width="5.453125" bestFit="1" customWidth="1"/>
    <col min="235" max="235" width="8.7265625" bestFit="1" customWidth="1"/>
    <col min="236" max="236" width="7.26953125" bestFit="1" customWidth="1"/>
    <col min="237" max="237" width="10.54296875" bestFit="1" customWidth="1"/>
    <col min="238" max="238" width="8.7265625" bestFit="1" customWidth="1"/>
    <col min="239" max="239" width="5.453125" bestFit="1" customWidth="1"/>
    <col min="240" max="240" width="8.7265625" bestFit="1" customWidth="1"/>
    <col min="241" max="241" width="5.453125" bestFit="1" customWidth="1"/>
    <col min="242" max="242" width="8.7265625" bestFit="1" customWidth="1"/>
    <col min="243" max="243" width="5.453125" bestFit="1" customWidth="1"/>
    <col min="244" max="245" width="8.7265625" bestFit="1" customWidth="1"/>
    <col min="246" max="246" width="5.453125" bestFit="1" customWidth="1"/>
    <col min="247" max="247" width="8.7265625" bestFit="1" customWidth="1"/>
    <col min="248" max="248" width="7.26953125" bestFit="1" customWidth="1"/>
    <col min="249" max="249" width="10.54296875" bestFit="1" customWidth="1"/>
    <col min="250" max="250" width="8.7265625" bestFit="1" customWidth="1"/>
    <col min="251" max="251" width="5.453125" bestFit="1" customWidth="1"/>
    <col min="252" max="252" width="8.7265625" bestFit="1" customWidth="1"/>
    <col min="253" max="253" width="5.453125" bestFit="1" customWidth="1"/>
    <col min="254" max="254" width="8.7265625" bestFit="1" customWidth="1"/>
    <col min="255" max="255" width="5.453125" bestFit="1" customWidth="1"/>
    <col min="256" max="257" width="8.7265625" bestFit="1" customWidth="1"/>
    <col min="258" max="258" width="5.453125" bestFit="1" customWidth="1"/>
    <col min="259" max="259" width="8.7265625" bestFit="1" customWidth="1"/>
    <col min="260" max="260" width="5.453125" bestFit="1" customWidth="1"/>
    <col min="261" max="261" width="8.7265625" bestFit="1" customWidth="1"/>
    <col min="262" max="262" width="5.453125" bestFit="1" customWidth="1"/>
    <col min="263" max="263" width="8.7265625" bestFit="1" customWidth="1"/>
    <col min="264" max="264" width="5.453125" bestFit="1" customWidth="1"/>
    <col min="265" max="265" width="3.81640625" bestFit="1" customWidth="1"/>
    <col min="266" max="266" width="8.7265625" bestFit="1" customWidth="1"/>
    <col min="267" max="267" width="5.453125" bestFit="1" customWidth="1"/>
    <col min="268" max="268" width="8.7265625" bestFit="1" customWidth="1"/>
    <col min="269" max="269" width="5.453125" bestFit="1" customWidth="1"/>
    <col min="270" max="271" width="8.7265625" bestFit="1" customWidth="1"/>
    <col min="272" max="272" width="5.453125" bestFit="1" customWidth="1"/>
    <col min="273" max="273" width="8.7265625" bestFit="1" customWidth="1"/>
    <col min="274" max="274" width="5.453125" bestFit="1" customWidth="1"/>
    <col min="275" max="275" width="8.7265625" bestFit="1" customWidth="1"/>
    <col min="276" max="276" width="5.453125" bestFit="1" customWidth="1"/>
    <col min="277" max="277" width="8.7265625" bestFit="1" customWidth="1"/>
    <col min="278" max="278" width="7.26953125" bestFit="1" customWidth="1"/>
    <col min="279" max="279" width="10.54296875" bestFit="1" customWidth="1"/>
    <col min="280" max="280" width="8.7265625" bestFit="1" customWidth="1"/>
    <col min="281" max="281" width="5.453125" bestFit="1" customWidth="1"/>
    <col min="282" max="282" width="8.7265625" bestFit="1" customWidth="1"/>
    <col min="283" max="283" width="5.453125" bestFit="1" customWidth="1"/>
    <col min="284" max="284" width="8.7265625" bestFit="1" customWidth="1"/>
    <col min="285" max="285" width="5.453125" bestFit="1" customWidth="1"/>
    <col min="286" max="286" width="8.7265625" bestFit="1" customWidth="1"/>
    <col min="287" max="287" width="7.26953125" bestFit="1" customWidth="1"/>
    <col min="288" max="288" width="10.54296875" bestFit="1" customWidth="1"/>
    <col min="289" max="289" width="8.7265625" bestFit="1" customWidth="1"/>
    <col min="290" max="290" width="7.26953125" bestFit="1" customWidth="1"/>
    <col min="291" max="291" width="10.54296875" bestFit="1" customWidth="1"/>
    <col min="292" max="292" width="8.7265625" bestFit="1" customWidth="1"/>
    <col min="293" max="293" width="5.453125" bestFit="1" customWidth="1"/>
    <col min="294" max="295" width="8.7265625" bestFit="1" customWidth="1"/>
    <col min="296" max="296" width="5.453125" bestFit="1" customWidth="1"/>
    <col min="297" max="297" width="8.7265625" bestFit="1" customWidth="1"/>
    <col min="298" max="298" width="5.453125" bestFit="1" customWidth="1"/>
    <col min="299" max="300" width="8.7265625" bestFit="1" customWidth="1"/>
    <col min="301" max="301" width="5.453125" bestFit="1" customWidth="1"/>
    <col min="302" max="303" width="8.7265625" bestFit="1" customWidth="1"/>
    <col min="304" max="304" width="5.453125" bestFit="1" customWidth="1"/>
    <col min="305" max="305" width="8.7265625" bestFit="1" customWidth="1"/>
    <col min="306" max="306" width="5.453125" bestFit="1" customWidth="1"/>
    <col min="307" max="308" width="8.7265625" bestFit="1" customWidth="1"/>
    <col min="309" max="309" width="5.453125" bestFit="1" customWidth="1"/>
    <col min="310" max="310" width="8.7265625" bestFit="1" customWidth="1"/>
    <col min="311" max="311" width="5.453125" bestFit="1" customWidth="1"/>
    <col min="312" max="312" width="8.7265625" bestFit="1" customWidth="1"/>
    <col min="313" max="313" width="5.453125" bestFit="1" customWidth="1"/>
    <col min="314" max="314" width="8.7265625" bestFit="1" customWidth="1"/>
    <col min="315" max="315" width="7.26953125" bestFit="1" customWidth="1"/>
    <col min="316" max="316" width="10.54296875" bestFit="1" customWidth="1"/>
    <col min="317" max="317" width="8.7265625" bestFit="1" customWidth="1"/>
    <col min="318" max="318" width="5.453125" bestFit="1" customWidth="1"/>
    <col min="319" max="319" width="8.7265625" bestFit="1" customWidth="1"/>
    <col min="320" max="320" width="5.453125" bestFit="1" customWidth="1"/>
    <col min="321" max="321" width="8.7265625" bestFit="1" customWidth="1"/>
    <col min="322" max="322" width="7.26953125" bestFit="1" customWidth="1"/>
    <col min="323" max="323" width="10.54296875" bestFit="1" customWidth="1"/>
    <col min="324" max="324" width="8.7265625" bestFit="1" customWidth="1"/>
    <col min="325" max="325" width="7.26953125" bestFit="1" customWidth="1"/>
    <col min="326" max="326" width="10.54296875" bestFit="1" customWidth="1"/>
    <col min="327" max="327" width="8.7265625" bestFit="1" customWidth="1"/>
    <col min="328" max="328" width="5.453125" bestFit="1" customWidth="1"/>
    <col min="329" max="330" width="8.7265625" bestFit="1" customWidth="1"/>
    <col min="331" max="331" width="5.453125" bestFit="1" customWidth="1"/>
    <col min="332" max="332" width="8.7265625" bestFit="1" customWidth="1"/>
    <col min="333" max="333" width="7.26953125" bestFit="1" customWidth="1"/>
    <col min="334" max="334" width="10.54296875" bestFit="1" customWidth="1"/>
    <col min="335" max="335" width="8.7265625" bestFit="1" customWidth="1"/>
    <col min="336" max="336" width="5.453125" bestFit="1" customWidth="1"/>
    <col min="337" max="337" width="8.7265625" bestFit="1" customWidth="1"/>
    <col min="338" max="338" width="5.453125" bestFit="1" customWidth="1"/>
    <col min="339" max="339" width="8.7265625" bestFit="1" customWidth="1"/>
    <col min="340" max="340" width="5.453125" bestFit="1" customWidth="1"/>
    <col min="341" max="341" width="8.7265625" bestFit="1" customWidth="1"/>
    <col min="342" max="342" width="5.453125" bestFit="1" customWidth="1"/>
    <col min="343" max="343" width="8.7265625" bestFit="1" customWidth="1"/>
    <col min="344" max="344" width="5.453125" bestFit="1" customWidth="1"/>
    <col min="345" max="346" width="8.7265625" bestFit="1" customWidth="1"/>
    <col min="347" max="347" width="7.26953125" bestFit="1" customWidth="1"/>
    <col min="348" max="348" width="10.54296875" bestFit="1" customWidth="1"/>
    <col min="349" max="349" width="8.7265625" bestFit="1" customWidth="1"/>
    <col min="350" max="350" width="7.26953125" bestFit="1" customWidth="1"/>
    <col min="351" max="351" width="10.54296875" bestFit="1" customWidth="1"/>
    <col min="352" max="352" width="8.7265625" bestFit="1" customWidth="1"/>
    <col min="353" max="353" width="7.26953125" bestFit="1" customWidth="1"/>
    <col min="354" max="354" width="10.54296875" bestFit="1" customWidth="1"/>
    <col min="355" max="355" width="8.7265625" bestFit="1" customWidth="1"/>
    <col min="356" max="356" width="5.453125" bestFit="1" customWidth="1"/>
    <col min="357" max="357" width="8.7265625" bestFit="1" customWidth="1"/>
    <col min="358" max="358" width="5.453125" bestFit="1" customWidth="1"/>
    <col min="359" max="359" width="8.7265625" bestFit="1" customWidth="1"/>
    <col min="360" max="360" width="5.453125" bestFit="1" customWidth="1"/>
    <col min="361" max="361" width="8.7265625" bestFit="1" customWidth="1"/>
    <col min="362" max="362" width="5.453125" bestFit="1" customWidth="1"/>
    <col min="363" max="364" width="8.7265625" bestFit="1" customWidth="1"/>
    <col min="365" max="365" width="5.453125" bestFit="1" customWidth="1"/>
    <col min="366" max="366" width="8.7265625" bestFit="1" customWidth="1"/>
    <col min="367" max="367" width="7.26953125" bestFit="1" customWidth="1"/>
    <col min="368" max="368" width="10.54296875" bestFit="1" customWidth="1"/>
    <col min="369" max="369" width="8.7265625" bestFit="1" customWidth="1"/>
    <col min="370" max="370" width="5.453125" bestFit="1" customWidth="1"/>
    <col min="371" max="372" width="8.7265625" bestFit="1" customWidth="1"/>
    <col min="373" max="373" width="5.453125" bestFit="1" customWidth="1"/>
    <col min="374" max="374" width="8.7265625" bestFit="1" customWidth="1"/>
    <col min="375" max="375" width="5.453125" bestFit="1" customWidth="1"/>
    <col min="376" max="377" width="8.7265625" bestFit="1" customWidth="1"/>
    <col min="378" max="378" width="5.453125" bestFit="1" customWidth="1"/>
    <col min="379" max="380" width="8.7265625" bestFit="1" customWidth="1"/>
    <col min="381" max="381" width="5.453125" bestFit="1" customWidth="1"/>
    <col min="382" max="383" width="8.7265625" bestFit="1" customWidth="1"/>
    <col min="384" max="384" width="5.453125" bestFit="1" customWidth="1"/>
    <col min="385" max="385" width="8.7265625" bestFit="1" customWidth="1"/>
    <col min="386" max="386" width="5.453125" bestFit="1" customWidth="1"/>
    <col min="387" max="387" width="8.7265625" bestFit="1" customWidth="1"/>
    <col min="388" max="388" width="5.453125" bestFit="1" customWidth="1"/>
    <col min="389" max="390" width="8.7265625" bestFit="1" customWidth="1"/>
    <col min="391" max="391" width="5.453125" bestFit="1" customWidth="1"/>
    <col min="392" max="392" width="8.7265625" bestFit="1" customWidth="1"/>
    <col min="393" max="393" width="5.453125" bestFit="1" customWidth="1"/>
    <col min="394" max="394" width="8.7265625" bestFit="1" customWidth="1"/>
    <col min="395" max="395" width="7.26953125" bestFit="1" customWidth="1"/>
    <col min="396" max="396" width="10.54296875" bestFit="1" customWidth="1"/>
    <col min="397" max="397" width="8.7265625" bestFit="1" customWidth="1"/>
    <col min="398" max="398" width="5.453125" bestFit="1" customWidth="1"/>
    <col min="399" max="399" width="8.7265625" bestFit="1" customWidth="1"/>
    <col min="400" max="400" width="5.453125" bestFit="1" customWidth="1"/>
    <col min="401" max="402" width="8.7265625" bestFit="1" customWidth="1"/>
    <col min="403" max="403" width="7.26953125" bestFit="1" customWidth="1"/>
    <col min="404" max="404" width="10.54296875" bestFit="1" customWidth="1"/>
    <col min="405" max="405" width="8.7265625" bestFit="1" customWidth="1"/>
    <col min="406" max="406" width="5.453125" bestFit="1" customWidth="1"/>
    <col min="407" max="407" width="8.7265625" bestFit="1" customWidth="1"/>
    <col min="408" max="408" width="5.453125" bestFit="1" customWidth="1"/>
    <col min="409" max="409" width="8.7265625" bestFit="1" customWidth="1"/>
    <col min="410" max="410" width="7.26953125" bestFit="1" customWidth="1"/>
    <col min="411" max="411" width="10.54296875" bestFit="1" customWidth="1"/>
    <col min="412" max="412" width="8.7265625" bestFit="1" customWidth="1"/>
    <col min="413" max="413" width="5.453125" bestFit="1" customWidth="1"/>
    <col min="414" max="415" width="8.7265625" bestFit="1" customWidth="1"/>
    <col min="416" max="416" width="5.453125" bestFit="1" customWidth="1"/>
    <col min="417" max="418" width="8.7265625" bestFit="1" customWidth="1"/>
    <col min="419" max="419" width="5.453125" bestFit="1" customWidth="1"/>
    <col min="420" max="421" width="8.7265625" bestFit="1" customWidth="1"/>
    <col min="422" max="422" width="5.453125" bestFit="1" customWidth="1"/>
    <col min="423" max="424" width="8.7265625" bestFit="1" customWidth="1"/>
    <col min="425" max="425" width="5.453125" bestFit="1" customWidth="1"/>
    <col min="426" max="427" width="8.7265625" bestFit="1" customWidth="1"/>
    <col min="428" max="428" width="5.453125" bestFit="1" customWidth="1"/>
    <col min="429" max="429" width="8.7265625" bestFit="1" customWidth="1"/>
    <col min="430" max="430" width="7.26953125" bestFit="1" customWidth="1"/>
    <col min="431" max="431" width="10.54296875" bestFit="1" customWidth="1"/>
    <col min="432" max="432" width="8.7265625" bestFit="1" customWidth="1"/>
    <col min="433" max="433" width="5.453125" bestFit="1" customWidth="1"/>
    <col min="434" max="435" width="8.7265625" bestFit="1" customWidth="1"/>
    <col min="436" max="436" width="7.26953125" bestFit="1" customWidth="1"/>
    <col min="437" max="437" width="10.54296875" bestFit="1" customWidth="1"/>
    <col min="438" max="438" width="8.7265625" bestFit="1" customWidth="1"/>
    <col min="439" max="439" width="4.6328125" bestFit="1" customWidth="1"/>
    <col min="440" max="441" width="7.90625" bestFit="1" customWidth="1"/>
    <col min="442" max="442" width="7.26953125" bestFit="1" customWidth="1"/>
    <col min="443" max="444" width="10.54296875" bestFit="1" customWidth="1"/>
    <col min="445" max="445" width="12.08984375" bestFit="1" customWidth="1"/>
    <col min="446" max="446" width="8.7265625" bestFit="1" customWidth="1"/>
    <col min="447" max="447" width="5.453125" bestFit="1" customWidth="1"/>
    <col min="448" max="450" width="8.7265625" bestFit="1" customWidth="1"/>
    <col min="451" max="451" width="7.26953125" bestFit="1" customWidth="1"/>
    <col min="452" max="452" width="10.54296875" bestFit="1" customWidth="1"/>
    <col min="453" max="453" width="8.7265625" bestFit="1" customWidth="1"/>
    <col min="454" max="454" width="5.453125" bestFit="1" customWidth="1"/>
    <col min="455" max="456" width="8.7265625" bestFit="1" customWidth="1"/>
    <col min="457" max="457" width="7.26953125" bestFit="1" customWidth="1"/>
    <col min="458" max="459" width="10.54296875" bestFit="1" customWidth="1"/>
    <col min="460" max="460" width="8.7265625" bestFit="1" customWidth="1"/>
    <col min="461" max="461" width="5.453125" bestFit="1" customWidth="1"/>
    <col min="462" max="464" width="8.7265625" bestFit="1" customWidth="1"/>
    <col min="465" max="465" width="5.453125" bestFit="1" customWidth="1"/>
    <col min="466" max="467" width="8.7265625" bestFit="1" customWidth="1"/>
    <col min="468" max="468" width="7.26953125" bestFit="1" customWidth="1"/>
    <col min="469" max="470" width="10.54296875" bestFit="1" customWidth="1"/>
    <col min="471" max="471" width="8.7265625" bestFit="1" customWidth="1"/>
    <col min="472" max="472" width="5.453125" bestFit="1" customWidth="1"/>
    <col min="473" max="475" width="8.7265625" bestFit="1" customWidth="1"/>
    <col min="476" max="476" width="5.453125" bestFit="1" customWidth="1"/>
    <col min="477" max="478" width="8.7265625" bestFit="1" customWidth="1"/>
    <col min="479" max="479" width="7.26953125" bestFit="1" customWidth="1"/>
    <col min="480" max="480" width="10.54296875" bestFit="1" customWidth="1"/>
    <col min="481" max="481" width="8.7265625" bestFit="1" customWidth="1"/>
    <col min="482" max="482" width="5.453125" bestFit="1" customWidth="1"/>
    <col min="483" max="484" width="8.7265625" bestFit="1" customWidth="1"/>
    <col min="485" max="485" width="5.453125" bestFit="1" customWidth="1"/>
    <col min="486" max="488" width="8.7265625" bestFit="1" customWidth="1"/>
    <col min="489" max="489" width="5.453125" bestFit="1" customWidth="1"/>
    <col min="490" max="490" width="8.7265625" bestFit="1" customWidth="1"/>
    <col min="491" max="491" width="5.453125" bestFit="1" customWidth="1"/>
    <col min="492" max="494" width="8.7265625" bestFit="1" customWidth="1"/>
    <col min="495" max="495" width="7.26953125" bestFit="1" customWidth="1"/>
    <col min="496" max="496" width="10.54296875" bestFit="1" customWidth="1"/>
    <col min="497" max="497" width="8.7265625" bestFit="1" customWidth="1"/>
    <col min="498" max="498" width="7.26953125" bestFit="1" customWidth="1"/>
    <col min="499" max="499" width="10.54296875" bestFit="1" customWidth="1"/>
    <col min="500" max="501" width="8.7265625" bestFit="1" customWidth="1"/>
    <col min="502" max="502" width="7.26953125" bestFit="1" customWidth="1"/>
    <col min="503" max="503" width="10.54296875" bestFit="1" customWidth="1"/>
    <col min="504" max="504" width="8.7265625" bestFit="1" customWidth="1"/>
    <col min="505" max="505" width="7.26953125" bestFit="1" customWidth="1"/>
    <col min="506" max="507" width="10.54296875" bestFit="1" customWidth="1"/>
    <col min="508" max="508" width="8.7265625" bestFit="1" customWidth="1"/>
    <col min="509" max="509" width="5.453125" bestFit="1" customWidth="1"/>
    <col min="510" max="511" width="8.7265625" bestFit="1" customWidth="1"/>
    <col min="512" max="512" width="5.453125" bestFit="1" customWidth="1"/>
    <col min="513" max="514" width="8.7265625" bestFit="1" customWidth="1"/>
    <col min="515" max="515" width="5.453125" bestFit="1" customWidth="1"/>
    <col min="516" max="518" width="8.7265625" bestFit="1" customWidth="1"/>
    <col min="519" max="519" width="5.453125" bestFit="1" customWidth="1"/>
    <col min="520" max="521" width="8.7265625" bestFit="1" customWidth="1"/>
    <col min="522" max="522" width="7.26953125" bestFit="1" customWidth="1"/>
    <col min="523" max="524" width="10.54296875" bestFit="1" customWidth="1"/>
    <col min="525" max="525" width="8.7265625" bestFit="1" customWidth="1"/>
    <col min="526" max="526" width="5.453125" bestFit="1" customWidth="1"/>
    <col min="527" max="528" width="8.7265625" bestFit="1" customWidth="1"/>
    <col min="529" max="529" width="5.453125" bestFit="1" customWidth="1"/>
    <col min="530" max="531" width="8.7265625" bestFit="1" customWidth="1"/>
    <col min="532" max="532" width="7.26953125" bestFit="1" customWidth="1"/>
    <col min="533" max="533" width="10.54296875" bestFit="1" customWidth="1"/>
    <col min="534" max="534" width="8.7265625" bestFit="1" customWidth="1"/>
    <col min="535" max="535" width="7.26953125" bestFit="1" customWidth="1"/>
    <col min="536" max="537" width="10.54296875" bestFit="1" customWidth="1"/>
    <col min="538" max="538" width="8.7265625" bestFit="1" customWidth="1"/>
    <col min="539" max="539" width="5.453125" bestFit="1" customWidth="1"/>
    <col min="540" max="541" width="8.7265625" bestFit="1" customWidth="1"/>
    <col min="542" max="542" width="5.453125" bestFit="1" customWidth="1"/>
    <col min="543" max="544" width="8.7265625" bestFit="1" customWidth="1"/>
    <col min="545" max="545" width="5.453125" bestFit="1" customWidth="1"/>
    <col min="546" max="547" width="8.7265625" bestFit="1" customWidth="1"/>
    <col min="548" max="548" width="7.26953125" bestFit="1" customWidth="1"/>
    <col min="549" max="550" width="10.54296875" bestFit="1" customWidth="1"/>
    <col min="551" max="551" width="8.7265625" bestFit="1" customWidth="1"/>
    <col min="552" max="552" width="5.453125" bestFit="1" customWidth="1"/>
    <col min="553" max="555" width="8.7265625" bestFit="1" customWidth="1"/>
    <col min="556" max="556" width="5.453125" bestFit="1" customWidth="1"/>
    <col min="557" max="558" width="8.7265625" bestFit="1" customWidth="1"/>
    <col min="559" max="559" width="7.26953125" bestFit="1" customWidth="1"/>
    <col min="560" max="560" width="10.54296875" bestFit="1" customWidth="1"/>
    <col min="561" max="561" width="8.7265625" bestFit="1" customWidth="1"/>
    <col min="562" max="562" width="5.453125" bestFit="1" customWidth="1"/>
    <col min="563" max="564" width="8.7265625" bestFit="1" customWidth="1"/>
    <col min="565" max="565" width="5.453125" bestFit="1" customWidth="1"/>
    <col min="566" max="568" width="8.7265625" bestFit="1" customWidth="1"/>
    <col min="569" max="569" width="7.26953125" bestFit="1" customWidth="1"/>
    <col min="570" max="571" width="10.54296875" bestFit="1" customWidth="1"/>
    <col min="572" max="572" width="8.7265625" bestFit="1" customWidth="1"/>
    <col min="573" max="573" width="5.453125" bestFit="1" customWidth="1"/>
    <col min="574" max="575" width="8.7265625" bestFit="1" customWidth="1"/>
    <col min="576" max="576" width="5.453125" bestFit="1" customWidth="1"/>
    <col min="577" max="578" width="8.7265625" bestFit="1" customWidth="1"/>
    <col min="579" max="579" width="7.26953125" bestFit="1" customWidth="1"/>
    <col min="580" max="581" width="10.54296875" bestFit="1" customWidth="1"/>
    <col min="582" max="582" width="8.7265625" bestFit="1" customWidth="1"/>
    <col min="583" max="583" width="7.26953125" bestFit="1" customWidth="1"/>
    <col min="584" max="584" width="10.54296875" bestFit="1" customWidth="1"/>
    <col min="585" max="586" width="8.7265625" bestFit="1" customWidth="1"/>
    <col min="587" max="587" width="5.453125" bestFit="1" customWidth="1"/>
    <col min="588" max="589" width="8.7265625" bestFit="1" customWidth="1"/>
    <col min="590" max="590" width="5.453125" bestFit="1" customWidth="1"/>
    <col min="591" max="593" width="8.7265625" bestFit="1" customWidth="1"/>
    <col min="594" max="594" width="5.453125" bestFit="1" customWidth="1"/>
    <col min="595" max="597" width="8.7265625" bestFit="1" customWidth="1"/>
    <col min="598" max="598" width="5.453125" bestFit="1" customWidth="1"/>
    <col min="599" max="600" width="8.7265625" bestFit="1" customWidth="1"/>
    <col min="601" max="601" width="5.453125" bestFit="1" customWidth="1"/>
    <col min="602" max="603" width="8.7265625" bestFit="1" customWidth="1"/>
    <col min="604" max="604" width="5.453125" bestFit="1" customWidth="1"/>
    <col min="605" max="606" width="8.7265625" bestFit="1" customWidth="1"/>
    <col min="607" max="607" width="7.26953125" bestFit="1" customWidth="1"/>
    <col min="608" max="608" width="10.54296875" bestFit="1" customWidth="1"/>
    <col min="609" max="610" width="8.7265625" bestFit="1" customWidth="1"/>
    <col min="611" max="611" width="5.453125" bestFit="1" customWidth="1"/>
    <col min="612" max="613" width="8.7265625" bestFit="1" customWidth="1"/>
    <col min="614" max="614" width="7.26953125" bestFit="1" customWidth="1"/>
    <col min="615" max="615" width="10.54296875" bestFit="1" customWidth="1"/>
    <col min="616" max="616" width="8.7265625" bestFit="1" customWidth="1"/>
    <col min="617" max="617" width="5.453125" bestFit="1" customWidth="1"/>
    <col min="618" max="619" width="8.7265625" bestFit="1" customWidth="1"/>
    <col min="620" max="620" width="7.26953125" bestFit="1" customWidth="1"/>
    <col min="621" max="622" width="10.54296875" bestFit="1" customWidth="1"/>
    <col min="623" max="623" width="8.7265625" bestFit="1" customWidth="1"/>
    <col min="624" max="624" width="5.453125" bestFit="1" customWidth="1"/>
    <col min="625" max="626" width="8.7265625" bestFit="1" customWidth="1"/>
    <col min="627" max="627" width="5.453125" bestFit="1" customWidth="1"/>
    <col min="628" max="630" width="8.7265625" bestFit="1" customWidth="1"/>
    <col min="631" max="631" width="7.26953125" bestFit="1" customWidth="1"/>
    <col min="632" max="632" width="10.54296875" bestFit="1" customWidth="1"/>
    <col min="633" max="633" width="8.7265625" bestFit="1" customWidth="1"/>
    <col min="634" max="634" width="5.453125" bestFit="1" customWidth="1"/>
    <col min="635" max="637" width="8.7265625" bestFit="1" customWidth="1"/>
    <col min="638" max="638" width="5.453125" bestFit="1" customWidth="1"/>
    <col min="639" max="641" width="8.7265625" bestFit="1" customWidth="1"/>
    <col min="642" max="642" width="7.26953125" bestFit="1" customWidth="1"/>
    <col min="643" max="644" width="10.54296875" bestFit="1" customWidth="1"/>
    <col min="645" max="645" width="8.7265625" bestFit="1" customWidth="1"/>
    <col min="646" max="646" width="7.26953125" bestFit="1" customWidth="1"/>
    <col min="647" max="648" width="10.54296875" bestFit="1" customWidth="1"/>
    <col min="649" max="649" width="8.7265625" bestFit="1" customWidth="1"/>
    <col min="650" max="650" width="5.453125" bestFit="1" customWidth="1"/>
    <col min="651" max="653" width="8.7265625" bestFit="1" customWidth="1"/>
    <col min="654" max="654" width="7.26953125" bestFit="1" customWidth="1"/>
    <col min="655" max="655" width="10.54296875" bestFit="1" customWidth="1"/>
    <col min="656" max="656" width="8.7265625" bestFit="1" customWidth="1"/>
    <col min="657" max="657" width="7.26953125" bestFit="1" customWidth="1"/>
    <col min="658" max="659" width="10.54296875" bestFit="1" customWidth="1"/>
    <col min="660" max="660" width="8.7265625" bestFit="1" customWidth="1"/>
    <col min="661" max="661" width="5.453125" bestFit="1" customWidth="1"/>
    <col min="662" max="663" width="8.7265625" bestFit="1" customWidth="1"/>
    <col min="664" max="664" width="7.26953125" bestFit="1" customWidth="1"/>
    <col min="665" max="666" width="10.54296875" bestFit="1" customWidth="1"/>
    <col min="667" max="667" width="8.7265625" bestFit="1" customWidth="1"/>
    <col min="668" max="668" width="7.26953125" bestFit="1" customWidth="1"/>
    <col min="669" max="669" width="10.54296875" bestFit="1" customWidth="1"/>
    <col min="670" max="671" width="8.7265625" bestFit="1" customWidth="1"/>
    <col min="672" max="672" width="5.453125" bestFit="1" customWidth="1"/>
    <col min="673" max="674" width="8.7265625" bestFit="1" customWidth="1"/>
    <col min="675" max="675" width="5.453125" bestFit="1" customWidth="1"/>
    <col min="676" max="678" width="8.7265625" bestFit="1" customWidth="1"/>
    <col min="679" max="679" width="5.453125" bestFit="1" customWidth="1"/>
    <col min="680" max="681" width="8.7265625" bestFit="1" customWidth="1"/>
    <col min="682" max="682" width="7.26953125" bestFit="1" customWidth="1"/>
    <col min="683" max="683" width="10.54296875" bestFit="1" customWidth="1"/>
    <col min="684" max="684" width="8.7265625" bestFit="1" customWidth="1"/>
    <col min="685" max="685" width="5.453125" bestFit="1" customWidth="1"/>
    <col min="686" max="688" width="8.7265625" bestFit="1" customWidth="1"/>
    <col min="689" max="689" width="5.453125" bestFit="1" customWidth="1"/>
    <col min="690" max="692" width="8.7265625" bestFit="1" customWidth="1"/>
    <col min="693" max="693" width="5.453125" bestFit="1" customWidth="1"/>
    <col min="694" max="696" width="8.7265625" bestFit="1" customWidth="1"/>
    <col min="697" max="697" width="5.453125" bestFit="1" customWidth="1"/>
    <col min="698" max="700" width="8.7265625" bestFit="1" customWidth="1"/>
    <col min="701" max="701" width="5.453125" bestFit="1" customWidth="1"/>
    <col min="702" max="704" width="8.7265625" bestFit="1" customWidth="1"/>
    <col min="705" max="705" width="5.453125" bestFit="1" customWidth="1"/>
    <col min="706" max="708" width="8.7265625" bestFit="1" customWidth="1"/>
    <col min="709" max="709" width="5.453125" bestFit="1" customWidth="1"/>
    <col min="710" max="711" width="8.7265625" bestFit="1" customWidth="1"/>
    <col min="712" max="712" width="7.26953125" bestFit="1" customWidth="1"/>
    <col min="713" max="714" width="10.54296875" bestFit="1" customWidth="1"/>
    <col min="715" max="715" width="8.7265625" bestFit="1" customWidth="1"/>
    <col min="716" max="716" width="5.453125" bestFit="1" customWidth="1"/>
    <col min="717" max="719" width="8.7265625" bestFit="1" customWidth="1"/>
    <col min="720" max="720" width="4.6328125" bestFit="1" customWidth="1"/>
    <col min="721" max="723" width="7.90625" bestFit="1" customWidth="1"/>
    <col min="724" max="724" width="7.26953125" bestFit="1" customWidth="1"/>
    <col min="725" max="727" width="10.54296875" bestFit="1" customWidth="1"/>
    <col min="728" max="728" width="12.08984375" bestFit="1" customWidth="1"/>
    <col min="729" max="729" width="8.7265625" bestFit="1" customWidth="1"/>
    <col min="730" max="730" width="5.453125" bestFit="1" customWidth="1"/>
    <col min="731" max="734" width="8.7265625" bestFit="1" customWidth="1"/>
    <col min="735" max="735" width="5.453125" bestFit="1" customWidth="1"/>
    <col min="736" max="738" width="8.7265625" bestFit="1" customWidth="1"/>
    <col min="739" max="739" width="7.26953125" bestFit="1" customWidth="1"/>
    <col min="740" max="740" width="10.54296875" bestFit="1" customWidth="1"/>
    <col min="741" max="742" width="8.7265625" bestFit="1" customWidth="1"/>
    <col min="743" max="743" width="7.26953125" bestFit="1" customWidth="1"/>
    <col min="744" max="745" width="10.54296875" bestFit="1" customWidth="1"/>
    <col min="746" max="747" width="8.7265625" bestFit="1" customWidth="1"/>
    <col min="748" max="748" width="5.453125" bestFit="1" customWidth="1"/>
    <col min="749" max="752" width="8.7265625" bestFit="1" customWidth="1"/>
    <col min="753" max="753" width="5.453125" bestFit="1" customWidth="1"/>
    <col min="754" max="756" width="8.7265625" bestFit="1" customWidth="1"/>
    <col min="757" max="757" width="7.26953125" bestFit="1" customWidth="1"/>
    <col min="758" max="759" width="10.54296875" bestFit="1" customWidth="1"/>
    <col min="760" max="760" width="8.7265625" bestFit="1" customWidth="1"/>
    <col min="761" max="761" width="7.26953125" bestFit="1" customWidth="1"/>
    <col min="762" max="762" width="10.54296875" bestFit="1" customWidth="1"/>
    <col min="763" max="765" width="8.7265625" bestFit="1" customWidth="1"/>
    <col min="766" max="766" width="7.26953125" bestFit="1" customWidth="1"/>
    <col min="767" max="768" width="10.54296875" bestFit="1" customWidth="1"/>
    <col min="769" max="770" width="8.7265625" bestFit="1" customWidth="1"/>
    <col min="771" max="771" width="7.26953125" bestFit="1" customWidth="1"/>
    <col min="772" max="772" width="10.54296875" bestFit="1" customWidth="1"/>
    <col min="773" max="774" width="8.7265625" bestFit="1" customWidth="1"/>
    <col min="775" max="775" width="5.453125" bestFit="1" customWidth="1"/>
    <col min="776" max="778" width="8.7265625" bestFit="1" customWidth="1"/>
    <col min="779" max="779" width="5.453125" bestFit="1" customWidth="1"/>
    <col min="780" max="783" width="8.7265625" bestFit="1" customWidth="1"/>
    <col min="784" max="784" width="5.453125" bestFit="1" customWidth="1"/>
    <col min="785" max="787" width="8.7265625" bestFit="1" customWidth="1"/>
    <col min="788" max="788" width="5.453125" bestFit="1" customWidth="1"/>
    <col min="789" max="792" width="8.7265625" bestFit="1" customWidth="1"/>
    <col min="793" max="793" width="7.26953125" bestFit="1" customWidth="1"/>
    <col min="794" max="794" width="10.54296875" bestFit="1" customWidth="1"/>
    <col min="795" max="797" width="8.7265625" bestFit="1" customWidth="1"/>
    <col min="798" max="798" width="5.453125" bestFit="1" customWidth="1"/>
    <col min="799" max="801" width="8.7265625" bestFit="1" customWidth="1"/>
    <col min="802" max="802" width="7.26953125" bestFit="1" customWidth="1"/>
    <col min="803" max="804" width="10.54296875" bestFit="1" customWidth="1"/>
    <col min="805" max="805" width="8.7265625" bestFit="1" customWidth="1"/>
    <col min="806" max="806" width="5.453125" bestFit="1" customWidth="1"/>
    <col min="807" max="810" width="8.7265625" bestFit="1" customWidth="1"/>
    <col min="811" max="811" width="5.453125" bestFit="1" customWidth="1"/>
    <col min="812" max="815" width="8.7265625" bestFit="1" customWidth="1"/>
    <col min="816" max="816" width="5.453125" bestFit="1" customWidth="1"/>
    <col min="817" max="820" width="8.7265625" bestFit="1" customWidth="1"/>
    <col min="821" max="821" width="7.26953125" bestFit="1" customWidth="1"/>
    <col min="822" max="823" width="10.54296875" bestFit="1" customWidth="1"/>
    <col min="824" max="825" width="8.7265625" bestFit="1" customWidth="1"/>
    <col min="826" max="826" width="5.453125" bestFit="1" customWidth="1"/>
    <col min="827" max="829" width="8.7265625" bestFit="1" customWidth="1"/>
    <col min="830" max="830" width="5.453125" bestFit="1" customWidth="1"/>
    <col min="831" max="833" width="8.7265625" bestFit="1" customWidth="1"/>
    <col min="834" max="834" width="5.453125" bestFit="1" customWidth="1"/>
    <col min="835" max="838" width="8.7265625" bestFit="1" customWidth="1"/>
    <col min="839" max="839" width="7.26953125" bestFit="1" customWidth="1"/>
    <col min="840" max="841" width="10.54296875" bestFit="1" customWidth="1"/>
    <col min="842" max="843" width="8.7265625" bestFit="1" customWidth="1"/>
    <col min="844" max="844" width="5.453125" bestFit="1" customWidth="1"/>
    <col min="845" max="847" width="8.7265625" bestFit="1" customWidth="1"/>
    <col min="848" max="848" width="7.26953125" bestFit="1" customWidth="1"/>
    <col min="849" max="849" width="10.54296875" bestFit="1" customWidth="1"/>
    <col min="850" max="852" width="8.7265625" bestFit="1" customWidth="1"/>
    <col min="853" max="853" width="7.26953125" bestFit="1" customWidth="1"/>
    <col min="854" max="855" width="10.54296875" bestFit="1" customWidth="1"/>
    <col min="856" max="857" width="8.7265625" bestFit="1" customWidth="1"/>
    <col min="858" max="858" width="5.453125" bestFit="1" customWidth="1"/>
    <col min="859" max="861" width="8.7265625" bestFit="1" customWidth="1"/>
    <col min="862" max="862" width="5.453125" bestFit="1" customWidth="1"/>
    <col min="863" max="866" width="8.7265625" bestFit="1" customWidth="1"/>
    <col min="867" max="867" width="5.453125" bestFit="1" customWidth="1"/>
    <col min="868" max="871" width="8.7265625" bestFit="1" customWidth="1"/>
    <col min="872" max="872" width="5.453125" bestFit="1" customWidth="1"/>
    <col min="873" max="876" width="8.7265625" bestFit="1" customWidth="1"/>
    <col min="877" max="877" width="5.453125" bestFit="1" customWidth="1"/>
    <col min="878" max="880" width="8.7265625" bestFit="1" customWidth="1"/>
    <col min="881" max="881" width="5.453125" bestFit="1" customWidth="1"/>
    <col min="882" max="885" width="8.7265625" bestFit="1" customWidth="1"/>
    <col min="886" max="886" width="7.26953125" bestFit="1" customWidth="1"/>
    <col min="887" max="887" width="10.54296875" bestFit="1" customWidth="1"/>
    <col min="888" max="889" width="8.7265625" bestFit="1" customWidth="1"/>
    <col min="890" max="890" width="7.26953125" bestFit="1" customWidth="1"/>
    <col min="891" max="892" width="10.54296875" bestFit="1" customWidth="1"/>
    <col min="893" max="894" width="8.7265625" bestFit="1" customWidth="1"/>
    <col min="895" max="895" width="5.453125" bestFit="1" customWidth="1"/>
    <col min="896" max="899" width="8.7265625" bestFit="1" customWidth="1"/>
    <col min="900" max="900" width="7.26953125" bestFit="1" customWidth="1"/>
    <col min="901" max="902" width="10.54296875" bestFit="1" customWidth="1"/>
    <col min="903" max="904" width="8.7265625" bestFit="1" customWidth="1"/>
    <col min="905" max="905" width="7.26953125" bestFit="1" customWidth="1"/>
    <col min="906" max="906" width="10.54296875" bestFit="1" customWidth="1"/>
    <col min="907" max="908" width="8.7265625" bestFit="1" customWidth="1"/>
    <col min="909" max="909" width="5.453125" bestFit="1" customWidth="1"/>
    <col min="910" max="913" width="8.7265625" bestFit="1" customWidth="1"/>
    <col min="914" max="914" width="5.453125" bestFit="1" customWidth="1"/>
    <col min="915" max="918" width="8.7265625" bestFit="1" customWidth="1"/>
    <col min="919" max="919" width="5.453125" bestFit="1" customWidth="1"/>
    <col min="920" max="923" width="8.7265625" bestFit="1" customWidth="1"/>
    <col min="924" max="924" width="5.453125" bestFit="1" customWidth="1"/>
    <col min="925" max="928" width="8.7265625" bestFit="1" customWidth="1"/>
    <col min="929" max="929" width="7.26953125" bestFit="1" customWidth="1"/>
    <col min="930" max="931" width="10.54296875" bestFit="1" customWidth="1"/>
    <col min="932" max="933" width="8.7265625" bestFit="1" customWidth="1"/>
    <col min="934" max="934" width="4.6328125" bestFit="1" customWidth="1"/>
    <col min="935" max="938" width="7.90625" bestFit="1" customWidth="1"/>
    <col min="939" max="939" width="7.26953125" bestFit="1" customWidth="1"/>
    <col min="940" max="943" width="10.54296875" bestFit="1" customWidth="1"/>
    <col min="944" max="944" width="12.08984375" bestFit="1" customWidth="1"/>
    <col min="945" max="949" width="8.7265625" bestFit="1" customWidth="1"/>
    <col min="950" max="950" width="5.453125" bestFit="1" customWidth="1"/>
    <col min="951" max="954" width="8.7265625" bestFit="1" customWidth="1"/>
    <col min="955" max="955" width="5.453125" bestFit="1" customWidth="1"/>
    <col min="956" max="959" width="8.7265625" bestFit="1" customWidth="1"/>
    <col min="960" max="960" width="5.453125" bestFit="1" customWidth="1"/>
    <col min="961" max="964" width="8.7265625" bestFit="1" customWidth="1"/>
    <col min="965" max="965" width="7.26953125" bestFit="1" customWidth="1"/>
    <col min="966" max="966" width="10.54296875" bestFit="1" customWidth="1"/>
    <col min="967" max="970" width="8.7265625" bestFit="1" customWidth="1"/>
    <col min="971" max="971" width="7.26953125" bestFit="1" customWidth="1"/>
    <col min="972" max="972" width="10.54296875" bestFit="1" customWidth="1"/>
    <col min="973" max="975" width="8.7265625" bestFit="1" customWidth="1"/>
    <col min="976" max="976" width="7.26953125" bestFit="1" customWidth="1"/>
    <col min="977" max="978" width="10.54296875" bestFit="1" customWidth="1"/>
    <col min="979" max="980" width="8.7265625" bestFit="1" customWidth="1"/>
    <col min="981" max="981" width="5.453125" bestFit="1" customWidth="1"/>
    <col min="982" max="986" width="8.7265625" bestFit="1" customWidth="1"/>
    <col min="987" max="987" width="7.26953125" bestFit="1" customWidth="1"/>
    <col min="988" max="988" width="10.54296875" bestFit="1" customWidth="1"/>
    <col min="989" max="991" width="8.7265625" bestFit="1" customWidth="1"/>
    <col min="992" max="992" width="5.453125" bestFit="1" customWidth="1"/>
    <col min="993" max="996" width="8.7265625" bestFit="1" customWidth="1"/>
    <col min="997" max="997" width="5.453125" bestFit="1" customWidth="1"/>
    <col min="998" max="1001" width="8.7265625" bestFit="1" customWidth="1"/>
    <col min="1002" max="1002" width="7.26953125" bestFit="1" customWidth="1"/>
    <col min="1003" max="1004" width="10.54296875" bestFit="1" customWidth="1"/>
    <col min="1005" max="1006" width="8.7265625" bestFit="1" customWidth="1"/>
    <col min="1007" max="1007" width="7.26953125" bestFit="1" customWidth="1"/>
    <col min="1008" max="1008" width="10.54296875" bestFit="1" customWidth="1"/>
    <col min="1009" max="1012" width="8.7265625" bestFit="1" customWidth="1"/>
    <col min="1013" max="1013" width="5.453125" bestFit="1" customWidth="1"/>
    <col min="1014" max="1018" width="8.7265625" bestFit="1" customWidth="1"/>
    <col min="1019" max="1019" width="5.453125" bestFit="1" customWidth="1"/>
    <col min="1020" max="1023" width="8.7265625" bestFit="1" customWidth="1"/>
    <col min="1024" max="1024" width="5.453125" bestFit="1" customWidth="1"/>
    <col min="1025" max="1029" width="8.7265625" bestFit="1" customWidth="1"/>
    <col min="1030" max="1030" width="7.26953125" bestFit="1" customWidth="1"/>
    <col min="1031" max="1032" width="10.54296875" bestFit="1" customWidth="1"/>
    <col min="1033" max="1035" width="8.7265625" bestFit="1" customWidth="1"/>
    <col min="1036" max="1036" width="7.26953125" bestFit="1" customWidth="1"/>
    <col min="1037" max="1038" width="10.54296875" bestFit="1" customWidth="1"/>
    <col min="1039" max="1040" width="8.7265625" bestFit="1" customWidth="1"/>
    <col min="1041" max="1041" width="5.453125" bestFit="1" customWidth="1"/>
    <col min="1042" max="1045" width="8.7265625" bestFit="1" customWidth="1"/>
    <col min="1046" max="1046" width="7.26953125" bestFit="1" customWidth="1"/>
    <col min="1047" max="1048" width="10.54296875" bestFit="1" customWidth="1"/>
    <col min="1049" max="1051" width="8.7265625" bestFit="1" customWidth="1"/>
    <col min="1052" max="1052" width="5.453125" bestFit="1" customWidth="1"/>
    <col min="1053" max="1057" width="8.7265625" bestFit="1" customWidth="1"/>
    <col min="1058" max="1058" width="7.26953125" bestFit="1" customWidth="1"/>
    <col min="1059" max="1060" width="10.54296875" bestFit="1" customWidth="1"/>
    <col min="1061" max="1063" width="8.7265625" bestFit="1" customWidth="1"/>
    <col min="1064" max="1064" width="7.26953125" bestFit="1" customWidth="1"/>
    <col min="1065" max="1066" width="10.54296875" bestFit="1" customWidth="1"/>
    <col min="1067" max="1069" width="8.7265625" bestFit="1" customWidth="1"/>
    <col min="1070" max="1070" width="7.26953125" bestFit="1" customWidth="1"/>
    <col min="1071" max="1072" width="10.54296875" bestFit="1" customWidth="1"/>
    <col min="1073" max="1075" width="8.7265625" bestFit="1" customWidth="1"/>
    <col min="1076" max="1076" width="5.453125" bestFit="1" customWidth="1"/>
    <col min="1077" max="1080" width="8.7265625" bestFit="1" customWidth="1"/>
    <col min="1081" max="1081" width="5.453125" bestFit="1" customWidth="1"/>
    <col min="1082" max="1086" width="8.7265625" bestFit="1" customWidth="1"/>
    <col min="1087" max="1087" width="5.453125" bestFit="1" customWidth="1"/>
    <col min="1088" max="1092" width="8.7265625" bestFit="1" customWidth="1"/>
    <col min="1093" max="1093" width="7.26953125" bestFit="1" customWidth="1"/>
    <col min="1094" max="1095" width="10.54296875" bestFit="1" customWidth="1"/>
    <col min="1096" max="1098" width="8.7265625" bestFit="1" customWidth="1"/>
    <col min="1099" max="1099" width="5.453125" bestFit="1" customWidth="1"/>
    <col min="1100" max="1103" width="8.7265625" bestFit="1" customWidth="1"/>
    <col min="1104" max="1104" width="5.453125" bestFit="1" customWidth="1"/>
    <col min="1105" max="1109" width="8.7265625" bestFit="1" customWidth="1"/>
    <col min="1110" max="1110" width="7.26953125" bestFit="1" customWidth="1"/>
    <col min="1111" max="1112" width="10.54296875" bestFit="1" customWidth="1"/>
    <col min="1113" max="1115" width="8.7265625" bestFit="1" customWidth="1"/>
    <col min="1116" max="1116" width="7.26953125" bestFit="1" customWidth="1"/>
    <col min="1117" max="1117" width="10.54296875" bestFit="1" customWidth="1"/>
    <col min="1118" max="1121" width="8.7265625" bestFit="1" customWidth="1"/>
    <col min="1122" max="1122" width="5.453125" bestFit="1" customWidth="1"/>
    <col min="1123" max="1127" width="8.7265625" bestFit="1" customWidth="1"/>
    <col min="1128" max="1128" width="5.453125" bestFit="1" customWidth="1"/>
    <col min="1129" max="1133" width="8.7265625" bestFit="1" customWidth="1"/>
    <col min="1134" max="1134" width="7.26953125" bestFit="1" customWidth="1"/>
    <col min="1135" max="1135" width="10.54296875" bestFit="1" customWidth="1"/>
    <col min="1136" max="1139" width="8.7265625" bestFit="1" customWidth="1"/>
    <col min="1140" max="1140" width="7.26953125" bestFit="1" customWidth="1"/>
    <col min="1141" max="1141" width="10.54296875" bestFit="1" customWidth="1"/>
    <col min="1142" max="1145" width="8.7265625" bestFit="1" customWidth="1"/>
    <col min="1146" max="1146" width="7.26953125" bestFit="1" customWidth="1"/>
    <col min="1147" max="1147" width="10.54296875" bestFit="1" customWidth="1"/>
    <col min="1148" max="1151" width="8.7265625" bestFit="1" customWidth="1"/>
    <col min="1152" max="1152" width="4.6328125" bestFit="1" customWidth="1"/>
    <col min="1153" max="1157" width="7.90625" bestFit="1" customWidth="1"/>
    <col min="1158" max="1158" width="12.08984375" bestFit="1" customWidth="1"/>
    <col min="1159" max="1162" width="8.7265625" bestFit="1" customWidth="1"/>
    <col min="1163" max="1163" width="5.453125" bestFit="1" customWidth="1"/>
    <col min="1164" max="1168" width="8.7265625" bestFit="1" customWidth="1"/>
    <col min="1169" max="1169" width="7.26953125" bestFit="1" customWidth="1"/>
    <col min="1170" max="1171" width="10.54296875" bestFit="1" customWidth="1"/>
    <col min="1172" max="1175" width="8.7265625" bestFit="1" customWidth="1"/>
    <col min="1176" max="1176" width="7.26953125" bestFit="1" customWidth="1"/>
    <col min="1177" max="1178" width="10.54296875" bestFit="1" customWidth="1"/>
    <col min="1179" max="1182" width="8.7265625" bestFit="1" customWidth="1"/>
    <col min="1183" max="1183" width="5.453125" bestFit="1" customWidth="1"/>
    <col min="1184" max="1188" width="8.7265625" bestFit="1" customWidth="1"/>
    <col min="1189" max="1189" width="5.453125" bestFit="1" customWidth="1"/>
    <col min="1190" max="1195" width="8.7265625" bestFit="1" customWidth="1"/>
    <col min="1196" max="1196" width="7.26953125" bestFit="1" customWidth="1"/>
    <col min="1197" max="1198" width="10.54296875" bestFit="1" customWidth="1"/>
    <col min="1199" max="1201" width="8.7265625" bestFit="1" customWidth="1"/>
    <col min="1202" max="1202" width="5.453125" bestFit="1" customWidth="1"/>
    <col min="1203" max="1207" width="8.7265625" bestFit="1" customWidth="1"/>
    <col min="1208" max="1208" width="7.26953125" bestFit="1" customWidth="1"/>
    <col min="1209" max="1210" width="10.54296875" bestFit="1" customWidth="1"/>
    <col min="1211" max="1214" width="8.7265625" bestFit="1" customWidth="1"/>
    <col min="1215" max="1215" width="5.453125" bestFit="1" customWidth="1"/>
    <col min="1216" max="1221" width="8.7265625" bestFit="1" customWidth="1"/>
    <col min="1222" max="1222" width="5.453125" bestFit="1" customWidth="1"/>
    <col min="1223" max="1227" width="8.7265625" bestFit="1" customWidth="1"/>
    <col min="1228" max="1228" width="5.453125" bestFit="1" customWidth="1"/>
    <col min="1229" max="1234" width="8.7265625" bestFit="1" customWidth="1"/>
    <col min="1235" max="1235" width="7.26953125" bestFit="1" customWidth="1"/>
    <col min="1236" max="1237" width="10.54296875" bestFit="1" customWidth="1"/>
    <col min="1238" max="1240" width="8.7265625" bestFit="1" customWidth="1"/>
    <col min="1241" max="1241" width="7.26953125" bestFit="1" customWidth="1"/>
    <col min="1242" max="1242" width="10.54296875" bestFit="1" customWidth="1"/>
    <col min="1243" max="1246" width="8.7265625" bestFit="1" customWidth="1"/>
    <col min="1247" max="1247" width="7.26953125" bestFit="1" customWidth="1"/>
    <col min="1248" max="1248" width="10.54296875" bestFit="1" customWidth="1"/>
    <col min="1249" max="1252" width="8.7265625" bestFit="1" customWidth="1"/>
    <col min="1253" max="1253" width="5.453125" bestFit="1" customWidth="1"/>
    <col min="1254" max="1259" width="8.7265625" bestFit="1" customWidth="1"/>
    <col min="1260" max="1260" width="5.453125" bestFit="1" customWidth="1"/>
    <col min="1261" max="1265" width="8.7265625" bestFit="1" customWidth="1"/>
    <col min="1266" max="1266" width="5.453125" bestFit="1" customWidth="1"/>
    <col min="1267" max="1271" width="8.7265625" bestFit="1" customWidth="1"/>
    <col min="1272" max="1272" width="5.453125" bestFit="1" customWidth="1"/>
    <col min="1273" max="1278" width="8.7265625" bestFit="1" customWidth="1"/>
    <col min="1279" max="1279" width="5.453125" bestFit="1" customWidth="1"/>
    <col min="1280" max="1285" width="8.7265625" bestFit="1" customWidth="1"/>
    <col min="1286" max="1286" width="5.453125" bestFit="1" customWidth="1"/>
    <col min="1287" max="1292" width="8.7265625" bestFit="1" customWidth="1"/>
    <col min="1293" max="1293" width="5.453125" bestFit="1" customWidth="1"/>
    <col min="1294" max="1299" width="8.7265625" bestFit="1" customWidth="1"/>
    <col min="1300" max="1300" width="5.453125" bestFit="1" customWidth="1"/>
    <col min="1301" max="1306" width="8.7265625" bestFit="1" customWidth="1"/>
    <col min="1307" max="1307" width="5.453125" bestFit="1" customWidth="1"/>
    <col min="1308" max="1312" width="8.7265625" bestFit="1" customWidth="1"/>
    <col min="1313" max="1313" width="5.453125" bestFit="1" customWidth="1"/>
    <col min="1314" max="1319" width="8.7265625" bestFit="1" customWidth="1"/>
    <col min="1320" max="1320" width="7.26953125" bestFit="1" customWidth="1"/>
    <col min="1321" max="1321" width="10.54296875" bestFit="1" customWidth="1"/>
    <col min="1322" max="1325" width="8.7265625" bestFit="1" customWidth="1"/>
    <col min="1326" max="1326" width="7.26953125" bestFit="1" customWidth="1"/>
    <col min="1327" max="1328" width="10.54296875" bestFit="1" customWidth="1"/>
    <col min="1329" max="1332" width="8.7265625" bestFit="1" customWidth="1"/>
    <col min="1333" max="1333" width="7.26953125" bestFit="1" customWidth="1"/>
    <col min="1334" max="1335" width="10.54296875" bestFit="1" customWidth="1"/>
    <col min="1336" max="1339" width="8.7265625" bestFit="1" customWidth="1"/>
    <col min="1340" max="1340" width="5.453125" bestFit="1" customWidth="1"/>
    <col min="1341" max="1346" width="8.7265625" bestFit="1" customWidth="1"/>
    <col min="1347" max="1347" width="4.6328125" bestFit="1" customWidth="1"/>
    <col min="1348" max="1353" width="7.90625" bestFit="1" customWidth="1"/>
    <col min="1354" max="1354" width="12.08984375" bestFit="1" customWidth="1"/>
    <col min="1355" max="1355" width="8.7265625" bestFit="1" customWidth="1"/>
    <col min="1356" max="1356" width="5.453125" bestFit="1" customWidth="1"/>
    <col min="1357" max="1363" width="8.7265625" bestFit="1" customWidth="1"/>
    <col min="1364" max="1364" width="5.453125" bestFit="1" customWidth="1"/>
    <col min="1365" max="1371" width="8.7265625" bestFit="1" customWidth="1"/>
    <col min="1372" max="1372" width="7.26953125" bestFit="1" customWidth="1"/>
    <col min="1373" max="1373" width="10.54296875" bestFit="1" customWidth="1"/>
    <col min="1374" max="1379" width="8.7265625" bestFit="1" customWidth="1"/>
    <col min="1380" max="1380" width="5.453125" bestFit="1" customWidth="1"/>
    <col min="1381" max="1387" width="8.7265625" bestFit="1" customWidth="1"/>
    <col min="1388" max="1388" width="5.453125" bestFit="1" customWidth="1"/>
    <col min="1389" max="1395" width="8.7265625" bestFit="1" customWidth="1"/>
    <col min="1396" max="1396" width="5.453125" bestFit="1" customWidth="1"/>
    <col min="1397" max="1403" width="8.7265625" bestFit="1" customWidth="1"/>
    <col min="1404" max="1404" width="5.453125" bestFit="1" customWidth="1"/>
    <col min="1405" max="1410" width="8.7265625" bestFit="1" customWidth="1"/>
    <col min="1411" max="1411" width="7.26953125" bestFit="1" customWidth="1"/>
    <col min="1412" max="1413" width="10.54296875" bestFit="1" customWidth="1"/>
    <col min="1414" max="1418" width="8.7265625" bestFit="1" customWidth="1"/>
    <col min="1419" max="1419" width="5.453125" bestFit="1" customWidth="1"/>
    <col min="1420" max="1425" width="8.7265625" bestFit="1" customWidth="1"/>
    <col min="1426" max="1426" width="7.26953125" bestFit="1" customWidth="1"/>
    <col min="1427" max="1428" width="10.54296875" bestFit="1" customWidth="1"/>
    <col min="1429" max="1432" width="8.7265625" bestFit="1" customWidth="1"/>
    <col min="1433" max="1433" width="7.26953125" bestFit="1" customWidth="1"/>
    <col min="1434" max="1434" width="10.54296875" bestFit="1" customWidth="1"/>
    <col min="1435" max="1440" width="8.7265625" bestFit="1" customWidth="1"/>
    <col min="1441" max="1441" width="5.453125" bestFit="1" customWidth="1"/>
    <col min="1442" max="1447" width="8.7265625" bestFit="1" customWidth="1"/>
    <col min="1448" max="1448" width="5.453125" bestFit="1" customWidth="1"/>
    <col min="1449" max="1454" width="8.7265625" bestFit="1" customWidth="1"/>
    <col min="1455" max="1455" width="5.453125" bestFit="1" customWidth="1"/>
    <col min="1456" max="1461" width="8.7265625" bestFit="1" customWidth="1"/>
    <col min="1462" max="1462" width="7.26953125" bestFit="1" customWidth="1"/>
    <col min="1463" max="1463" width="10.54296875" bestFit="1" customWidth="1"/>
    <col min="1464" max="1468" width="8.7265625" bestFit="1" customWidth="1"/>
    <col min="1469" max="1469" width="5.453125" bestFit="1" customWidth="1"/>
    <col min="1470" max="1476" width="8.7265625" bestFit="1" customWidth="1"/>
    <col min="1477" max="1477" width="7.26953125" bestFit="1" customWidth="1"/>
    <col min="1478" max="1479" width="10.54296875" bestFit="1" customWidth="1"/>
    <col min="1480" max="1484" width="8.7265625" bestFit="1" customWidth="1"/>
    <col min="1485" max="1485" width="7.26953125" bestFit="1" customWidth="1"/>
    <col min="1486" max="1487" width="10.54296875" bestFit="1" customWidth="1"/>
    <col min="1488" max="1492" width="8.7265625" bestFit="1" customWidth="1"/>
    <col min="1493" max="1493" width="5.453125" bestFit="1" customWidth="1"/>
    <col min="1494" max="1500" width="8.7265625" bestFit="1" customWidth="1"/>
    <col min="1501" max="1501" width="5.453125" bestFit="1" customWidth="1"/>
    <col min="1502" max="1508" width="8.7265625" bestFit="1" customWidth="1"/>
    <col min="1509" max="1509" width="7.26953125" bestFit="1" customWidth="1"/>
    <col min="1510" max="1510" width="10.54296875" bestFit="1" customWidth="1"/>
    <col min="1511" max="1515" width="8.7265625" bestFit="1" customWidth="1"/>
    <col min="1516" max="1516" width="7.26953125" bestFit="1" customWidth="1"/>
    <col min="1517" max="1518" width="10.54296875" bestFit="1" customWidth="1"/>
    <col min="1519" max="1523" width="8.7265625" bestFit="1" customWidth="1"/>
    <col min="1524" max="1524" width="5.453125" bestFit="1" customWidth="1"/>
    <col min="1525" max="1531" width="8.7265625" bestFit="1" customWidth="1"/>
    <col min="1532" max="1532" width="7.26953125" bestFit="1" customWidth="1"/>
    <col min="1533" max="1533" width="10.54296875" bestFit="1" customWidth="1"/>
    <col min="1534" max="1539" width="8.7265625" bestFit="1" customWidth="1"/>
    <col min="1540" max="1540" width="5.453125" bestFit="1" customWidth="1"/>
    <col min="1541" max="1547" width="8.7265625" bestFit="1" customWidth="1"/>
    <col min="1548" max="1548" width="5.453125" bestFit="1" customWidth="1"/>
    <col min="1549" max="1554" width="8.7265625" bestFit="1" customWidth="1"/>
    <col min="1555" max="1555" width="5.453125" bestFit="1" customWidth="1"/>
    <col min="1556" max="1562" width="8.7265625" bestFit="1" customWidth="1"/>
    <col min="1563" max="1563" width="7.26953125" bestFit="1" customWidth="1"/>
    <col min="1564" max="1565" width="10.54296875" bestFit="1" customWidth="1"/>
    <col min="1566" max="1570" width="8.7265625" bestFit="1" customWidth="1"/>
    <col min="1571" max="1571" width="4.6328125" bestFit="1" customWidth="1"/>
    <col min="1572" max="1578" width="7.90625" bestFit="1" customWidth="1"/>
    <col min="1579" max="1579" width="12.08984375" bestFit="1" customWidth="1"/>
  </cols>
  <sheetData>
    <row r="1" spans="1:13" ht="21" x14ac:dyDescent="0.25">
      <c r="A1" s="162" t="s">
        <v>164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</row>
    <row r="2" spans="1:13" s="14" customFormat="1" ht="15.6" x14ac:dyDescent="0.3">
      <c r="A2" s="140" t="s">
        <v>2</v>
      </c>
      <c r="B2" s="2" t="s">
        <v>95</v>
      </c>
      <c r="C2" s="2"/>
      <c r="D2" s="2"/>
      <c r="E2" s="2"/>
      <c r="F2" s="2"/>
      <c r="G2" s="2"/>
      <c r="H2" s="2"/>
      <c r="I2" s="2"/>
      <c r="J2" s="2"/>
      <c r="K2" s="2"/>
      <c r="L2" s="225"/>
      <c r="M2" s="175"/>
    </row>
    <row r="4" spans="1:13" x14ac:dyDescent="0.25">
      <c r="A4" s="163" t="s">
        <v>91</v>
      </c>
      <c r="B4" s="1" t="s">
        <v>196</v>
      </c>
      <c r="C4" s="1" t="s">
        <v>197</v>
      </c>
      <c r="D4" s="1" t="s">
        <v>198</v>
      </c>
      <c r="E4" s="1" t="s">
        <v>199</v>
      </c>
      <c r="F4" s="1" t="s">
        <v>200</v>
      </c>
      <c r="G4" s="1" t="s">
        <v>201</v>
      </c>
      <c r="H4" s="1" t="s">
        <v>202</v>
      </c>
      <c r="I4" s="1" t="s">
        <v>203</v>
      </c>
      <c r="J4" s="1" t="s">
        <v>204</v>
      </c>
      <c r="K4" s="1" t="s">
        <v>205</v>
      </c>
      <c r="L4" s="100" t="s">
        <v>206</v>
      </c>
      <c r="M4" s="210" t="s">
        <v>207</v>
      </c>
    </row>
    <row r="5" spans="1:13" x14ac:dyDescent="0.25">
      <c r="A5" s="211" t="s">
        <v>98</v>
      </c>
      <c r="B5" s="212">
        <v>4118</v>
      </c>
      <c r="C5" s="212">
        <v>4231</v>
      </c>
      <c r="D5" s="212">
        <v>4325</v>
      </c>
      <c r="E5" s="212">
        <v>4328</v>
      </c>
      <c r="F5" s="212">
        <v>4260</v>
      </c>
      <c r="G5" s="212"/>
      <c r="H5" s="212"/>
      <c r="I5" s="212"/>
      <c r="J5" s="212">
        <v>22162</v>
      </c>
      <c r="K5" s="212">
        <v>144</v>
      </c>
      <c r="L5" s="143">
        <v>153.90277777777777</v>
      </c>
      <c r="M5" s="213">
        <v>25</v>
      </c>
    </row>
    <row r="6" spans="1:13" x14ac:dyDescent="0.25">
      <c r="A6" s="109" t="s">
        <v>99</v>
      </c>
      <c r="B6" s="212">
        <v>1123</v>
      </c>
      <c r="C6" s="212">
        <v>1172</v>
      </c>
      <c r="D6" s="212">
        <v>1160</v>
      </c>
      <c r="E6" s="212">
        <v>1093</v>
      </c>
      <c r="F6" s="212">
        <v>1154</v>
      </c>
      <c r="G6" s="212"/>
      <c r="H6" s="212"/>
      <c r="I6" s="212"/>
      <c r="J6" s="212">
        <v>6002</v>
      </c>
      <c r="K6" s="212">
        <v>36</v>
      </c>
      <c r="L6" s="143">
        <v>166.72222222222223</v>
      </c>
      <c r="M6" s="213">
        <v>10</v>
      </c>
    </row>
    <row r="7" spans="1:13" x14ac:dyDescent="0.25">
      <c r="A7" s="109" t="s">
        <v>100</v>
      </c>
      <c r="B7" s="212">
        <v>1096</v>
      </c>
      <c r="C7" s="212">
        <v>1048</v>
      </c>
      <c r="D7" s="212">
        <v>1107</v>
      </c>
      <c r="E7" s="212">
        <v>1102</v>
      </c>
      <c r="F7" s="212">
        <v>1119</v>
      </c>
      <c r="G7" s="212"/>
      <c r="H7" s="212"/>
      <c r="I7" s="212"/>
      <c r="J7" s="212">
        <v>5772</v>
      </c>
      <c r="K7" s="212">
        <v>36</v>
      </c>
      <c r="L7" s="143">
        <v>160.33333333333334</v>
      </c>
      <c r="M7" s="213">
        <v>9</v>
      </c>
    </row>
    <row r="8" spans="1:13" x14ac:dyDescent="0.25">
      <c r="A8" s="109" t="s">
        <v>101</v>
      </c>
      <c r="B8" s="212">
        <v>1000</v>
      </c>
      <c r="C8" s="212">
        <v>1058</v>
      </c>
      <c r="D8" s="212">
        <v>1142</v>
      </c>
      <c r="E8" s="212">
        <v>1110</v>
      </c>
      <c r="F8" s="212">
        <v>968</v>
      </c>
      <c r="G8" s="212"/>
      <c r="H8" s="212"/>
      <c r="I8" s="212"/>
      <c r="J8" s="212">
        <v>5578</v>
      </c>
      <c r="K8" s="212">
        <v>36</v>
      </c>
      <c r="L8" s="143">
        <v>154.94444444444446</v>
      </c>
      <c r="M8" s="213">
        <v>5</v>
      </c>
    </row>
    <row r="9" spans="1:13" x14ac:dyDescent="0.25">
      <c r="A9" s="109" t="s">
        <v>103</v>
      </c>
      <c r="B9" s="212">
        <v>899</v>
      </c>
      <c r="C9" s="212">
        <v>953</v>
      </c>
      <c r="D9" s="212">
        <v>916</v>
      </c>
      <c r="E9" s="212">
        <v>1023</v>
      </c>
      <c r="F9" s="212">
        <v>1019</v>
      </c>
      <c r="G9" s="212"/>
      <c r="H9" s="212"/>
      <c r="I9" s="212"/>
      <c r="J9" s="212">
        <v>4810</v>
      </c>
      <c r="K9" s="212">
        <v>36</v>
      </c>
      <c r="L9" s="143">
        <v>133.61111111111111</v>
      </c>
      <c r="M9" s="213">
        <v>1</v>
      </c>
    </row>
    <row r="10" spans="1:13" x14ac:dyDescent="0.25">
      <c r="A10" s="168" t="s">
        <v>194</v>
      </c>
      <c r="B10" s="166">
        <v>12596</v>
      </c>
      <c r="C10" s="166">
        <v>12638</v>
      </c>
      <c r="D10" s="166">
        <v>12515</v>
      </c>
      <c r="E10" s="166">
        <v>12849</v>
      </c>
      <c r="F10" s="166">
        <v>12837</v>
      </c>
      <c r="G10" s="166">
        <v>12646</v>
      </c>
      <c r="H10" s="166">
        <v>12591</v>
      </c>
      <c r="I10" s="166">
        <v>12671</v>
      </c>
      <c r="J10" s="166">
        <v>101343</v>
      </c>
      <c r="K10" s="166">
        <v>632</v>
      </c>
      <c r="L10" s="15">
        <v>160.35284810126583</v>
      </c>
      <c r="M10" s="167">
        <v>42</v>
      </c>
    </row>
    <row r="11" spans="1:13" x14ac:dyDescent="0.25">
      <c r="A11" s="169" t="s">
        <v>99</v>
      </c>
      <c r="B11" s="166">
        <v>1973</v>
      </c>
      <c r="C11" s="166">
        <v>1949</v>
      </c>
      <c r="D11" s="166">
        <v>1875</v>
      </c>
      <c r="E11" s="166">
        <v>1884</v>
      </c>
      <c r="F11" s="166">
        <v>2127</v>
      </c>
      <c r="G11" s="166">
        <v>1979</v>
      </c>
      <c r="H11" s="166">
        <v>1953</v>
      </c>
      <c r="I11" s="166">
        <v>2064</v>
      </c>
      <c r="J11" s="166">
        <v>15804</v>
      </c>
      <c r="K11" s="166">
        <v>88</v>
      </c>
      <c r="L11" s="15">
        <v>179.59090909090909</v>
      </c>
      <c r="M11" s="167">
        <v>11</v>
      </c>
    </row>
    <row r="12" spans="1:13" x14ac:dyDescent="0.25">
      <c r="A12" s="169" t="s">
        <v>100</v>
      </c>
      <c r="B12" s="166">
        <v>2664</v>
      </c>
      <c r="C12" s="166">
        <v>2592</v>
      </c>
      <c r="D12" s="166">
        <v>2691</v>
      </c>
      <c r="E12" s="166">
        <v>2923</v>
      </c>
      <c r="F12" s="166">
        <v>2740</v>
      </c>
      <c r="G12" s="166">
        <v>2809</v>
      </c>
      <c r="H12" s="166">
        <v>2811</v>
      </c>
      <c r="I12" s="166">
        <v>2826</v>
      </c>
      <c r="J12" s="166">
        <v>22056</v>
      </c>
      <c r="K12" s="166">
        <v>128</v>
      </c>
      <c r="L12" s="15">
        <v>172.3125</v>
      </c>
      <c r="M12" s="167">
        <v>18</v>
      </c>
    </row>
    <row r="13" spans="1:13" x14ac:dyDescent="0.25">
      <c r="A13" s="169" t="s">
        <v>101</v>
      </c>
      <c r="B13" s="166">
        <v>5002</v>
      </c>
      <c r="C13" s="166">
        <v>5121</v>
      </c>
      <c r="D13" s="166">
        <v>4962</v>
      </c>
      <c r="E13" s="166">
        <v>5112</v>
      </c>
      <c r="F13" s="166">
        <v>4995</v>
      </c>
      <c r="G13" s="166">
        <v>5021</v>
      </c>
      <c r="H13" s="166">
        <v>4908</v>
      </c>
      <c r="I13" s="166">
        <v>4872</v>
      </c>
      <c r="J13" s="166">
        <v>39993</v>
      </c>
      <c r="K13" s="166">
        <v>256</v>
      </c>
      <c r="L13" s="15">
        <v>156.22265625</v>
      </c>
      <c r="M13" s="167">
        <v>10</v>
      </c>
    </row>
    <row r="14" spans="1:13" x14ac:dyDescent="0.25">
      <c r="A14" s="169" t="s">
        <v>103</v>
      </c>
      <c r="B14" s="166">
        <v>2957</v>
      </c>
      <c r="C14" s="166">
        <v>2976</v>
      </c>
      <c r="D14" s="166">
        <v>2987</v>
      </c>
      <c r="E14" s="166">
        <v>2930</v>
      </c>
      <c r="F14" s="166">
        <v>2975</v>
      </c>
      <c r="G14" s="166">
        <v>2837</v>
      </c>
      <c r="H14" s="166">
        <v>2919</v>
      </c>
      <c r="I14" s="166">
        <v>2909</v>
      </c>
      <c r="J14" s="166">
        <v>23490</v>
      </c>
      <c r="K14" s="166">
        <v>160</v>
      </c>
      <c r="L14" s="15">
        <v>146.8125</v>
      </c>
      <c r="M14" s="167">
        <v>3</v>
      </c>
    </row>
    <row r="15" spans="1:13" x14ac:dyDescent="0.25">
      <c r="A15" s="172" t="s">
        <v>193</v>
      </c>
      <c r="B15" s="170">
        <v>9782</v>
      </c>
      <c r="C15" s="170">
        <v>9980</v>
      </c>
      <c r="D15" s="170">
        <v>9827</v>
      </c>
      <c r="E15" s="170">
        <v>9708</v>
      </c>
      <c r="F15" s="170">
        <v>9606</v>
      </c>
      <c r="G15" s="170">
        <v>9875</v>
      </c>
      <c r="H15" s="170">
        <v>9634</v>
      </c>
      <c r="I15" s="170">
        <v>9794</v>
      </c>
      <c r="J15" s="170">
        <v>78206</v>
      </c>
      <c r="K15" s="170">
        <v>487</v>
      </c>
      <c r="L15" s="106">
        <v>160.58726899383984</v>
      </c>
      <c r="M15" s="171">
        <v>47</v>
      </c>
    </row>
    <row r="16" spans="1:13" x14ac:dyDescent="0.25">
      <c r="A16" s="173" t="s">
        <v>99</v>
      </c>
      <c r="B16" s="170">
        <v>1732</v>
      </c>
      <c r="C16" s="170">
        <v>1853</v>
      </c>
      <c r="D16" s="170">
        <v>1797</v>
      </c>
      <c r="E16" s="170">
        <v>1822</v>
      </c>
      <c r="F16" s="170">
        <v>1701</v>
      </c>
      <c r="G16" s="170">
        <v>1670</v>
      </c>
      <c r="H16" s="170">
        <v>1747</v>
      </c>
      <c r="I16" s="170">
        <v>1801</v>
      </c>
      <c r="J16" s="170">
        <v>14123</v>
      </c>
      <c r="K16" s="170">
        <v>80</v>
      </c>
      <c r="L16" s="106">
        <v>176.53749999999999</v>
      </c>
      <c r="M16" s="171">
        <v>15</v>
      </c>
    </row>
    <row r="17" spans="1:13" x14ac:dyDescent="0.25">
      <c r="A17" s="173" t="s">
        <v>100</v>
      </c>
      <c r="B17" s="170">
        <v>1986</v>
      </c>
      <c r="C17" s="170">
        <v>2215</v>
      </c>
      <c r="D17" s="170">
        <v>2088</v>
      </c>
      <c r="E17" s="170">
        <v>2157</v>
      </c>
      <c r="F17" s="170">
        <v>2198</v>
      </c>
      <c r="G17" s="170">
        <v>2099</v>
      </c>
      <c r="H17" s="170">
        <v>1909</v>
      </c>
      <c r="I17" s="170">
        <v>2112</v>
      </c>
      <c r="J17" s="170">
        <v>16764</v>
      </c>
      <c r="K17" s="170">
        <v>96</v>
      </c>
      <c r="L17" s="106">
        <v>174.625</v>
      </c>
      <c r="M17" s="171">
        <v>17</v>
      </c>
    </row>
    <row r="18" spans="1:13" x14ac:dyDescent="0.25">
      <c r="A18" s="173" t="s">
        <v>101</v>
      </c>
      <c r="B18" s="170">
        <v>3037</v>
      </c>
      <c r="C18" s="170">
        <v>2984</v>
      </c>
      <c r="D18" s="170">
        <v>2925</v>
      </c>
      <c r="E18" s="170">
        <v>2790</v>
      </c>
      <c r="F18" s="170">
        <v>2817</v>
      </c>
      <c r="G18" s="170">
        <v>3153</v>
      </c>
      <c r="H18" s="170">
        <v>2876</v>
      </c>
      <c r="I18" s="170">
        <v>2731</v>
      </c>
      <c r="J18" s="170">
        <v>23313</v>
      </c>
      <c r="K18" s="170">
        <v>151</v>
      </c>
      <c r="L18" s="106">
        <v>154.39072847682118</v>
      </c>
      <c r="M18" s="171">
        <v>6</v>
      </c>
    </row>
    <row r="19" spans="1:13" x14ac:dyDescent="0.25">
      <c r="A19" s="173" t="s">
        <v>103</v>
      </c>
      <c r="B19" s="170">
        <v>3027</v>
      </c>
      <c r="C19" s="170">
        <v>2928</v>
      </c>
      <c r="D19" s="170">
        <v>3017</v>
      </c>
      <c r="E19" s="170">
        <v>2939</v>
      </c>
      <c r="F19" s="170">
        <v>2890</v>
      </c>
      <c r="G19" s="170">
        <v>2953</v>
      </c>
      <c r="H19" s="170">
        <v>3102</v>
      </c>
      <c r="I19" s="170">
        <v>3150</v>
      </c>
      <c r="J19" s="170">
        <v>24006</v>
      </c>
      <c r="K19" s="170">
        <v>160</v>
      </c>
      <c r="L19" s="106">
        <v>150.03749999999999</v>
      </c>
      <c r="M19" s="171">
        <v>9</v>
      </c>
    </row>
    <row r="20" spans="1:13" x14ac:dyDescent="0.25">
      <c r="A20" s="214" t="s">
        <v>89</v>
      </c>
      <c r="B20" s="174">
        <v>8645</v>
      </c>
      <c r="C20" s="174">
        <v>8591</v>
      </c>
      <c r="D20" s="174">
        <v>8958</v>
      </c>
      <c r="E20" s="174">
        <v>8834</v>
      </c>
      <c r="F20" s="174">
        <v>8601</v>
      </c>
      <c r="G20" s="174">
        <v>8768</v>
      </c>
      <c r="H20" s="174"/>
      <c r="I20" s="174"/>
      <c r="J20" s="174">
        <v>52397</v>
      </c>
      <c r="K20" s="174">
        <v>333</v>
      </c>
      <c r="L20" s="16">
        <v>157.34834834834834</v>
      </c>
      <c r="M20" s="215">
        <v>22</v>
      </c>
    </row>
    <row r="21" spans="1:13" x14ac:dyDescent="0.25">
      <c r="A21" s="107" t="s">
        <v>99</v>
      </c>
      <c r="B21" s="174">
        <v>934</v>
      </c>
      <c r="C21" s="174">
        <v>1016</v>
      </c>
      <c r="D21" s="174">
        <v>989</v>
      </c>
      <c r="E21" s="174">
        <v>1052</v>
      </c>
      <c r="F21" s="174">
        <v>1092</v>
      </c>
      <c r="G21" s="174">
        <v>1037</v>
      </c>
      <c r="H21" s="174"/>
      <c r="I21" s="174"/>
      <c r="J21" s="174">
        <v>6120</v>
      </c>
      <c r="K21" s="174">
        <v>36</v>
      </c>
      <c r="L21" s="16">
        <v>170</v>
      </c>
      <c r="M21" s="215">
        <v>4</v>
      </c>
    </row>
    <row r="22" spans="1:13" x14ac:dyDescent="0.25">
      <c r="A22" s="107" t="s">
        <v>100</v>
      </c>
      <c r="B22" s="174">
        <v>1571</v>
      </c>
      <c r="C22" s="174">
        <v>1519</v>
      </c>
      <c r="D22" s="174">
        <v>1689</v>
      </c>
      <c r="E22" s="174">
        <v>1444</v>
      </c>
      <c r="F22" s="174">
        <v>1565</v>
      </c>
      <c r="G22" s="174">
        <v>1443</v>
      </c>
      <c r="H22" s="174"/>
      <c r="I22" s="174"/>
      <c r="J22" s="174">
        <v>9231</v>
      </c>
      <c r="K22" s="174">
        <v>54</v>
      </c>
      <c r="L22" s="16">
        <v>170.94444444444446</v>
      </c>
      <c r="M22" s="215">
        <v>7</v>
      </c>
    </row>
    <row r="23" spans="1:13" x14ac:dyDescent="0.25">
      <c r="A23" s="107" t="s">
        <v>101</v>
      </c>
      <c r="B23" s="174">
        <v>2848</v>
      </c>
      <c r="C23" s="174">
        <v>2889</v>
      </c>
      <c r="D23" s="174">
        <v>3020</v>
      </c>
      <c r="E23" s="174">
        <v>3028</v>
      </c>
      <c r="F23" s="174">
        <v>2912</v>
      </c>
      <c r="G23" s="174">
        <v>3071</v>
      </c>
      <c r="H23" s="174"/>
      <c r="I23" s="174"/>
      <c r="J23" s="174">
        <v>17768</v>
      </c>
      <c r="K23" s="174">
        <v>114</v>
      </c>
      <c r="L23" s="16">
        <v>155.85964912280701</v>
      </c>
      <c r="M23" s="215">
        <v>9</v>
      </c>
    </row>
    <row r="24" spans="1:13" x14ac:dyDescent="0.25">
      <c r="A24" s="107" t="s">
        <v>103</v>
      </c>
      <c r="B24" s="174">
        <v>3292</v>
      </c>
      <c r="C24" s="174">
        <v>3167</v>
      </c>
      <c r="D24" s="174">
        <v>3260</v>
      </c>
      <c r="E24" s="174">
        <v>3310</v>
      </c>
      <c r="F24" s="174">
        <v>3032</v>
      </c>
      <c r="G24" s="174">
        <v>3217</v>
      </c>
      <c r="H24" s="174"/>
      <c r="I24" s="174"/>
      <c r="J24" s="174">
        <v>19278</v>
      </c>
      <c r="K24" s="174">
        <v>129</v>
      </c>
      <c r="L24" s="16">
        <v>149.44186046511629</v>
      </c>
      <c r="M24" s="215">
        <v>2</v>
      </c>
    </row>
    <row r="25" spans="1:13" x14ac:dyDescent="0.25">
      <c r="A25" s="221" t="s">
        <v>210</v>
      </c>
      <c r="B25" s="222">
        <v>5349</v>
      </c>
      <c r="C25" s="222">
        <v>5424</v>
      </c>
      <c r="D25" s="222">
        <v>5328</v>
      </c>
      <c r="E25" s="222">
        <v>5531</v>
      </c>
      <c r="F25" s="222">
        <v>5447</v>
      </c>
      <c r="G25" s="222">
        <v>5650</v>
      </c>
      <c r="H25" s="222"/>
      <c r="I25" s="222"/>
      <c r="J25" s="222">
        <v>32729</v>
      </c>
      <c r="K25" s="222">
        <v>192</v>
      </c>
      <c r="L25" s="223">
        <v>170.46354166666666</v>
      </c>
      <c r="M25" s="224">
        <v>35</v>
      </c>
    </row>
    <row r="26" spans="1:13" x14ac:dyDescent="0.25">
      <c r="A26" s="108" t="s">
        <v>99</v>
      </c>
      <c r="B26" s="222">
        <v>634</v>
      </c>
      <c r="C26" s="222">
        <v>601</v>
      </c>
      <c r="D26" s="222">
        <v>538</v>
      </c>
      <c r="E26" s="222">
        <v>599</v>
      </c>
      <c r="F26" s="222">
        <v>570</v>
      </c>
      <c r="G26" s="222">
        <v>587</v>
      </c>
      <c r="H26" s="222"/>
      <c r="I26" s="222"/>
      <c r="J26" s="222">
        <v>3529</v>
      </c>
      <c r="K26" s="222">
        <v>18</v>
      </c>
      <c r="L26" s="223">
        <v>196.05555555555554</v>
      </c>
      <c r="M26" s="224">
        <v>8</v>
      </c>
    </row>
    <row r="27" spans="1:13" x14ac:dyDescent="0.25">
      <c r="A27" s="108" t="s">
        <v>100</v>
      </c>
      <c r="B27" s="222">
        <v>2092</v>
      </c>
      <c r="C27" s="222">
        <v>2249</v>
      </c>
      <c r="D27" s="222">
        <v>2284</v>
      </c>
      <c r="E27" s="222">
        <v>2300</v>
      </c>
      <c r="F27" s="222">
        <v>2273</v>
      </c>
      <c r="G27" s="222">
        <v>2444</v>
      </c>
      <c r="H27" s="222"/>
      <c r="I27" s="222"/>
      <c r="J27" s="222">
        <v>13642</v>
      </c>
      <c r="K27" s="222">
        <v>78</v>
      </c>
      <c r="L27" s="223">
        <v>174.89743589743588</v>
      </c>
      <c r="M27" s="224">
        <v>20</v>
      </c>
    </row>
    <row r="28" spans="1:13" x14ac:dyDescent="0.25">
      <c r="A28" s="108" t="s">
        <v>209</v>
      </c>
      <c r="B28" s="222">
        <v>2623</v>
      </c>
      <c r="C28" s="222">
        <v>2574</v>
      </c>
      <c r="D28" s="222">
        <v>2506</v>
      </c>
      <c r="E28" s="222">
        <v>2632</v>
      </c>
      <c r="F28" s="222">
        <v>2604</v>
      </c>
      <c r="G28" s="222">
        <v>2619</v>
      </c>
      <c r="H28" s="222"/>
      <c r="I28" s="222"/>
      <c r="J28" s="222">
        <v>15558</v>
      </c>
      <c r="K28" s="222">
        <v>96</v>
      </c>
      <c r="L28" s="223">
        <v>162.0625</v>
      </c>
      <c r="M28" s="224">
        <v>7</v>
      </c>
    </row>
    <row r="29" spans="1:13" x14ac:dyDescent="0.25">
      <c r="A29" s="216" t="s">
        <v>92</v>
      </c>
      <c r="B29" s="217">
        <v>40490</v>
      </c>
      <c r="C29" s="217">
        <v>40864</v>
      </c>
      <c r="D29" s="217">
        <v>40953</v>
      </c>
      <c r="E29" s="217">
        <v>41250</v>
      </c>
      <c r="F29" s="217">
        <v>40751</v>
      </c>
      <c r="G29" s="217">
        <v>36939</v>
      </c>
      <c r="H29" s="217">
        <v>22225</v>
      </c>
      <c r="I29" s="217">
        <v>22465</v>
      </c>
      <c r="J29" s="217">
        <v>286837</v>
      </c>
      <c r="K29" s="217">
        <v>1788</v>
      </c>
      <c r="L29" s="218">
        <v>160.42337807606265</v>
      </c>
      <c r="M29" s="219">
        <v>171</v>
      </c>
    </row>
  </sheetData>
  <mergeCells count="1">
    <mergeCell ref="A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61E83-EC06-4D20-AA17-D7B157524C37}">
  <sheetPr>
    <tabColor theme="0" tint="-0.14999847407452621"/>
  </sheetPr>
  <dimension ref="A1:M262"/>
  <sheetViews>
    <sheetView workbookViewId="0">
      <selection sqref="A1:M1"/>
    </sheetView>
  </sheetViews>
  <sheetFormatPr baseColWidth="10" defaultRowHeight="15" x14ac:dyDescent="0.25"/>
  <cols>
    <col min="1" max="1" width="27.08984375" bestFit="1" customWidth="1"/>
    <col min="2" max="2" width="7.81640625" style="1" bestFit="1" customWidth="1"/>
    <col min="3" max="9" width="5.81640625" style="1" bestFit="1" customWidth="1"/>
    <col min="10" max="10" width="7.81640625" style="1" bestFit="1" customWidth="1"/>
    <col min="11" max="11" width="9.453125" style="1" bestFit="1" customWidth="1"/>
    <col min="12" max="12" width="12.26953125" style="100" bestFit="1" customWidth="1"/>
    <col min="13" max="13" width="9.54296875" style="210" bestFit="1" customWidth="1"/>
    <col min="14" max="76" width="3.81640625" bestFit="1" customWidth="1"/>
    <col min="77" max="77" width="3" bestFit="1" customWidth="1"/>
    <col min="78" max="78" width="5.6328125" bestFit="1" customWidth="1"/>
    <col min="79" max="79" width="12.08984375" bestFit="1" customWidth="1"/>
    <col min="80" max="80" width="8.7265625" bestFit="1" customWidth="1"/>
    <col min="81" max="81" width="5.453125" bestFit="1" customWidth="1"/>
    <col min="82" max="82" width="3.81640625" bestFit="1" customWidth="1"/>
    <col min="83" max="83" width="8.7265625" bestFit="1" customWidth="1"/>
    <col min="84" max="84" width="5.453125" bestFit="1" customWidth="1"/>
    <col min="85" max="85" width="3.81640625" bestFit="1" customWidth="1"/>
    <col min="86" max="86" width="8.7265625" bestFit="1" customWidth="1"/>
    <col min="87" max="87" width="5.453125" bestFit="1" customWidth="1"/>
    <col min="88" max="88" width="8.7265625" bestFit="1" customWidth="1"/>
    <col min="89" max="89" width="5.453125" bestFit="1" customWidth="1"/>
    <col min="90" max="94" width="3.81640625" bestFit="1" customWidth="1"/>
    <col min="95" max="95" width="8.7265625" bestFit="1" customWidth="1"/>
    <col min="96" max="96" width="5.453125" bestFit="1" customWidth="1"/>
    <col min="97" max="97" width="3.81640625" bestFit="1" customWidth="1"/>
    <col min="98" max="98" width="8.7265625" bestFit="1" customWidth="1"/>
    <col min="99" max="99" width="5.453125" bestFit="1" customWidth="1"/>
    <col min="100" max="101" width="3.81640625" bestFit="1" customWidth="1"/>
    <col min="102" max="102" width="8.7265625" bestFit="1" customWidth="1"/>
    <col min="103" max="103" width="5.453125" bestFit="1" customWidth="1"/>
    <col min="104" max="106" width="3.81640625" bestFit="1" customWidth="1"/>
    <col min="107" max="107" width="8.7265625" bestFit="1" customWidth="1"/>
    <col min="108" max="108" width="5.453125" bestFit="1" customWidth="1"/>
    <col min="109" max="110" width="3.81640625" bestFit="1" customWidth="1"/>
    <col min="111" max="111" width="8.7265625" bestFit="1" customWidth="1"/>
    <col min="112" max="112" width="5.453125" bestFit="1" customWidth="1"/>
    <col min="113" max="113" width="8.7265625" bestFit="1" customWidth="1"/>
    <col min="114" max="114" width="5.453125" bestFit="1" customWidth="1"/>
    <col min="115" max="115" width="3.81640625" bestFit="1" customWidth="1"/>
    <col min="116" max="116" width="8.7265625" bestFit="1" customWidth="1"/>
    <col min="117" max="117" width="5.453125" bestFit="1" customWidth="1"/>
    <col min="118" max="119" width="3.81640625" bestFit="1" customWidth="1"/>
    <col min="120" max="120" width="8.7265625" bestFit="1" customWidth="1"/>
    <col min="121" max="121" width="5.453125" bestFit="1" customWidth="1"/>
    <col min="122" max="122" width="8.7265625" bestFit="1" customWidth="1"/>
    <col min="123" max="123" width="5.453125" bestFit="1" customWidth="1"/>
    <col min="124" max="125" width="3.81640625" bestFit="1" customWidth="1"/>
    <col min="126" max="126" width="8.7265625" bestFit="1" customWidth="1"/>
    <col min="127" max="127" width="5.453125" bestFit="1" customWidth="1"/>
    <col min="128" max="129" width="3.81640625" bestFit="1" customWidth="1"/>
    <col min="130" max="130" width="8.7265625" bestFit="1" customWidth="1"/>
    <col min="131" max="131" width="5.453125" bestFit="1" customWidth="1"/>
    <col min="132" max="134" width="3.81640625" bestFit="1" customWidth="1"/>
    <col min="135" max="135" width="8.7265625" bestFit="1" customWidth="1"/>
    <col min="136" max="136" width="5.453125" bestFit="1" customWidth="1"/>
    <col min="137" max="138" width="3.81640625" bestFit="1" customWidth="1"/>
    <col min="139" max="139" width="8.7265625" bestFit="1" customWidth="1"/>
    <col min="140" max="140" width="5.453125" bestFit="1" customWidth="1"/>
    <col min="141" max="141" width="8.7265625" bestFit="1" customWidth="1"/>
    <col min="142" max="142" width="5.453125" bestFit="1" customWidth="1"/>
    <col min="143" max="143" width="3.81640625" bestFit="1" customWidth="1"/>
    <col min="144" max="144" width="8.7265625" bestFit="1" customWidth="1"/>
    <col min="145" max="145" width="5.453125" bestFit="1" customWidth="1"/>
    <col min="146" max="146" width="3.81640625" bestFit="1" customWidth="1"/>
    <col min="147" max="147" width="8.7265625" bestFit="1" customWidth="1"/>
    <col min="148" max="148" width="5.453125" bestFit="1" customWidth="1"/>
    <col min="149" max="150" width="3.81640625" bestFit="1" customWidth="1"/>
    <col min="151" max="151" width="8.7265625" bestFit="1" customWidth="1"/>
    <col min="152" max="152" width="5.453125" bestFit="1" customWidth="1"/>
    <col min="153" max="153" width="8.7265625" bestFit="1" customWidth="1"/>
    <col min="154" max="154" width="5.453125" bestFit="1" customWidth="1"/>
    <col min="155" max="160" width="3.81640625" bestFit="1" customWidth="1"/>
    <col min="161" max="161" width="8.7265625" bestFit="1" customWidth="1"/>
    <col min="162" max="162" width="5.453125" bestFit="1" customWidth="1"/>
    <col min="163" max="164" width="3.81640625" bestFit="1" customWidth="1"/>
    <col min="165" max="165" width="8.7265625" bestFit="1" customWidth="1"/>
    <col min="166" max="166" width="5.453125" bestFit="1" customWidth="1"/>
    <col min="167" max="167" width="8.7265625" bestFit="1" customWidth="1"/>
    <col min="168" max="168" width="5.453125" bestFit="1" customWidth="1"/>
    <col min="169" max="170" width="3.81640625" bestFit="1" customWidth="1"/>
    <col min="171" max="171" width="8.7265625" bestFit="1" customWidth="1"/>
    <col min="172" max="172" width="5.453125" bestFit="1" customWidth="1"/>
    <col min="173" max="174" width="3.81640625" bestFit="1" customWidth="1"/>
    <col min="175" max="175" width="8.7265625" bestFit="1" customWidth="1"/>
    <col min="176" max="176" width="5.453125" bestFit="1" customWidth="1"/>
    <col min="177" max="177" width="8.7265625" bestFit="1" customWidth="1"/>
    <col min="178" max="178" width="5.453125" bestFit="1" customWidth="1"/>
    <col min="179" max="179" width="8.7265625" bestFit="1" customWidth="1"/>
    <col min="180" max="180" width="5.453125" bestFit="1" customWidth="1"/>
    <col min="181" max="181" width="3.81640625" bestFit="1" customWidth="1"/>
    <col min="182" max="182" width="8.7265625" bestFit="1" customWidth="1"/>
    <col min="183" max="183" width="5.453125" bestFit="1" customWidth="1"/>
    <col min="184" max="184" width="8.7265625" bestFit="1" customWidth="1"/>
    <col min="185" max="185" width="5.453125" bestFit="1" customWidth="1"/>
    <col min="186" max="186" width="8.7265625" bestFit="1" customWidth="1"/>
    <col min="187" max="187" width="5.453125" bestFit="1" customWidth="1"/>
    <col min="188" max="188" width="3.81640625" bestFit="1" customWidth="1"/>
    <col min="189" max="189" width="8.7265625" bestFit="1" customWidth="1"/>
    <col min="190" max="190" width="5.453125" bestFit="1" customWidth="1"/>
    <col min="191" max="191" width="8.7265625" bestFit="1" customWidth="1"/>
    <col min="192" max="192" width="5.453125" bestFit="1" customWidth="1"/>
    <col min="193" max="193" width="8.7265625" bestFit="1" customWidth="1"/>
    <col min="194" max="194" width="5.453125" bestFit="1" customWidth="1"/>
    <col min="195" max="195" width="8.7265625" bestFit="1" customWidth="1"/>
    <col min="196" max="196" width="5.453125" bestFit="1" customWidth="1"/>
    <col min="197" max="197" width="8.7265625" bestFit="1" customWidth="1"/>
    <col min="198" max="198" width="5.453125" bestFit="1" customWidth="1"/>
    <col min="199" max="199" width="8.7265625" bestFit="1" customWidth="1"/>
    <col min="200" max="200" width="5.453125" bestFit="1" customWidth="1"/>
    <col min="201" max="201" width="8.7265625" bestFit="1" customWidth="1"/>
    <col min="202" max="202" width="5.453125" bestFit="1" customWidth="1"/>
    <col min="203" max="203" width="8.7265625" bestFit="1" customWidth="1"/>
    <col min="204" max="204" width="5.453125" bestFit="1" customWidth="1"/>
    <col min="205" max="205" width="8.7265625" bestFit="1" customWidth="1"/>
    <col min="206" max="206" width="5.453125" bestFit="1" customWidth="1"/>
    <col min="207" max="207" width="8.7265625" bestFit="1" customWidth="1"/>
    <col min="208" max="208" width="4.6328125" bestFit="1" customWidth="1"/>
    <col min="209" max="209" width="7.90625" bestFit="1" customWidth="1"/>
    <col min="210" max="210" width="7.26953125" bestFit="1" customWidth="1"/>
    <col min="211" max="211" width="10.54296875" bestFit="1" customWidth="1"/>
    <col min="212" max="212" width="12.08984375" bestFit="1" customWidth="1"/>
    <col min="213" max="213" width="5.453125" bestFit="1" customWidth="1"/>
    <col min="214" max="214" width="8.7265625" bestFit="1" customWidth="1"/>
    <col min="215" max="215" width="5.453125" bestFit="1" customWidth="1"/>
    <col min="216" max="217" width="8.7265625" bestFit="1" customWidth="1"/>
    <col min="218" max="218" width="5.453125" bestFit="1" customWidth="1"/>
    <col min="219" max="219" width="8.7265625" bestFit="1" customWidth="1"/>
    <col min="220" max="220" width="5.453125" bestFit="1" customWidth="1"/>
    <col min="221" max="222" width="8.7265625" bestFit="1" customWidth="1"/>
    <col min="223" max="223" width="5.453125" bestFit="1" customWidth="1"/>
    <col min="224" max="224" width="3.81640625" bestFit="1" customWidth="1"/>
    <col min="225" max="225" width="8.7265625" bestFit="1" customWidth="1"/>
    <col min="226" max="226" width="5.453125" bestFit="1" customWidth="1"/>
    <col min="227" max="227" width="8.7265625" bestFit="1" customWidth="1"/>
    <col min="228" max="228" width="7.26953125" bestFit="1" customWidth="1"/>
    <col min="229" max="229" width="10.54296875" bestFit="1" customWidth="1"/>
    <col min="230" max="230" width="8.7265625" bestFit="1" customWidth="1"/>
    <col min="231" max="231" width="5.453125" bestFit="1" customWidth="1"/>
    <col min="232" max="233" width="8.7265625" bestFit="1" customWidth="1"/>
    <col min="234" max="234" width="5.453125" bestFit="1" customWidth="1"/>
    <col min="235" max="235" width="8.7265625" bestFit="1" customWidth="1"/>
    <col min="236" max="236" width="7.26953125" bestFit="1" customWidth="1"/>
    <col min="237" max="237" width="10.54296875" bestFit="1" customWidth="1"/>
    <col min="238" max="238" width="8.7265625" bestFit="1" customWidth="1"/>
    <col min="239" max="239" width="5.453125" bestFit="1" customWidth="1"/>
    <col min="240" max="240" width="8.7265625" bestFit="1" customWidth="1"/>
    <col min="241" max="241" width="5.453125" bestFit="1" customWidth="1"/>
    <col min="242" max="242" width="8.7265625" bestFit="1" customWidth="1"/>
    <col min="243" max="243" width="5.453125" bestFit="1" customWidth="1"/>
    <col min="244" max="245" width="8.7265625" bestFit="1" customWidth="1"/>
    <col min="246" max="246" width="5.453125" bestFit="1" customWidth="1"/>
    <col min="247" max="247" width="8.7265625" bestFit="1" customWidth="1"/>
    <col min="248" max="248" width="7.26953125" bestFit="1" customWidth="1"/>
    <col min="249" max="249" width="10.54296875" bestFit="1" customWidth="1"/>
    <col min="250" max="250" width="8.7265625" bestFit="1" customWidth="1"/>
    <col min="251" max="251" width="5.453125" bestFit="1" customWidth="1"/>
    <col min="252" max="252" width="8.7265625" bestFit="1" customWidth="1"/>
    <col min="253" max="253" width="5.453125" bestFit="1" customWidth="1"/>
    <col min="254" max="254" width="8.7265625" bestFit="1" customWidth="1"/>
    <col min="255" max="255" width="5.453125" bestFit="1" customWidth="1"/>
    <col min="256" max="257" width="8.7265625" bestFit="1" customWidth="1"/>
    <col min="258" max="258" width="5.453125" bestFit="1" customWidth="1"/>
    <col min="259" max="259" width="8.7265625" bestFit="1" customWidth="1"/>
    <col min="260" max="260" width="5.453125" bestFit="1" customWidth="1"/>
    <col min="261" max="261" width="8.7265625" bestFit="1" customWidth="1"/>
    <col min="262" max="262" width="5.453125" bestFit="1" customWidth="1"/>
    <col min="263" max="263" width="8.7265625" bestFit="1" customWidth="1"/>
    <col min="264" max="264" width="5.453125" bestFit="1" customWidth="1"/>
    <col min="265" max="265" width="3.81640625" bestFit="1" customWidth="1"/>
    <col min="266" max="266" width="8.7265625" bestFit="1" customWidth="1"/>
    <col min="267" max="267" width="5.453125" bestFit="1" customWidth="1"/>
    <col min="268" max="268" width="8.7265625" bestFit="1" customWidth="1"/>
    <col min="269" max="269" width="5.453125" bestFit="1" customWidth="1"/>
    <col min="270" max="271" width="8.7265625" bestFit="1" customWidth="1"/>
    <col min="272" max="272" width="5.453125" bestFit="1" customWidth="1"/>
    <col min="273" max="273" width="8.7265625" bestFit="1" customWidth="1"/>
    <col min="274" max="274" width="5.453125" bestFit="1" customWidth="1"/>
    <col min="275" max="275" width="8.7265625" bestFit="1" customWidth="1"/>
    <col min="276" max="276" width="5.453125" bestFit="1" customWidth="1"/>
    <col min="277" max="277" width="8.7265625" bestFit="1" customWidth="1"/>
    <col min="278" max="278" width="7.26953125" bestFit="1" customWidth="1"/>
    <col min="279" max="279" width="10.54296875" bestFit="1" customWidth="1"/>
    <col min="280" max="280" width="8.7265625" bestFit="1" customWidth="1"/>
    <col min="281" max="281" width="5.453125" bestFit="1" customWidth="1"/>
    <col min="282" max="282" width="8.7265625" bestFit="1" customWidth="1"/>
    <col min="283" max="283" width="5.453125" bestFit="1" customWidth="1"/>
    <col min="284" max="284" width="8.7265625" bestFit="1" customWidth="1"/>
    <col min="285" max="285" width="5.453125" bestFit="1" customWidth="1"/>
    <col min="286" max="286" width="8.7265625" bestFit="1" customWidth="1"/>
    <col min="287" max="287" width="7.26953125" bestFit="1" customWidth="1"/>
    <col min="288" max="288" width="10.54296875" bestFit="1" customWidth="1"/>
    <col min="289" max="289" width="8.7265625" bestFit="1" customWidth="1"/>
    <col min="290" max="290" width="7.26953125" bestFit="1" customWidth="1"/>
    <col min="291" max="291" width="10.54296875" bestFit="1" customWidth="1"/>
    <col min="292" max="292" width="8.7265625" bestFit="1" customWidth="1"/>
    <col min="293" max="293" width="5.453125" bestFit="1" customWidth="1"/>
    <col min="294" max="295" width="8.7265625" bestFit="1" customWidth="1"/>
    <col min="296" max="296" width="5.453125" bestFit="1" customWidth="1"/>
    <col min="297" max="297" width="8.7265625" bestFit="1" customWidth="1"/>
    <col min="298" max="298" width="5.453125" bestFit="1" customWidth="1"/>
    <col min="299" max="300" width="8.7265625" bestFit="1" customWidth="1"/>
    <col min="301" max="301" width="5.453125" bestFit="1" customWidth="1"/>
    <col min="302" max="303" width="8.7265625" bestFit="1" customWidth="1"/>
    <col min="304" max="304" width="5.453125" bestFit="1" customWidth="1"/>
    <col min="305" max="305" width="8.7265625" bestFit="1" customWidth="1"/>
    <col min="306" max="306" width="5.453125" bestFit="1" customWidth="1"/>
    <col min="307" max="308" width="8.7265625" bestFit="1" customWidth="1"/>
    <col min="309" max="309" width="5.453125" bestFit="1" customWidth="1"/>
    <col min="310" max="310" width="8.7265625" bestFit="1" customWidth="1"/>
    <col min="311" max="311" width="5.453125" bestFit="1" customWidth="1"/>
    <col min="312" max="312" width="8.7265625" bestFit="1" customWidth="1"/>
    <col min="313" max="313" width="5.453125" bestFit="1" customWidth="1"/>
    <col min="314" max="314" width="8.7265625" bestFit="1" customWidth="1"/>
    <col min="315" max="315" width="7.26953125" bestFit="1" customWidth="1"/>
    <col min="316" max="316" width="10.54296875" bestFit="1" customWidth="1"/>
    <col min="317" max="317" width="8.7265625" bestFit="1" customWidth="1"/>
    <col min="318" max="318" width="5.453125" bestFit="1" customWidth="1"/>
    <col min="319" max="319" width="8.7265625" bestFit="1" customWidth="1"/>
    <col min="320" max="320" width="5.453125" bestFit="1" customWidth="1"/>
    <col min="321" max="321" width="8.7265625" bestFit="1" customWidth="1"/>
    <col min="322" max="322" width="7.26953125" bestFit="1" customWidth="1"/>
    <col min="323" max="323" width="10.54296875" bestFit="1" customWidth="1"/>
    <col min="324" max="324" width="8.7265625" bestFit="1" customWidth="1"/>
    <col min="325" max="325" width="7.26953125" bestFit="1" customWidth="1"/>
    <col min="326" max="326" width="10.54296875" bestFit="1" customWidth="1"/>
    <col min="327" max="327" width="8.7265625" bestFit="1" customWidth="1"/>
    <col min="328" max="328" width="5.453125" bestFit="1" customWidth="1"/>
    <col min="329" max="330" width="8.7265625" bestFit="1" customWidth="1"/>
    <col min="331" max="331" width="5.453125" bestFit="1" customWidth="1"/>
    <col min="332" max="332" width="8.7265625" bestFit="1" customWidth="1"/>
    <col min="333" max="333" width="7.26953125" bestFit="1" customWidth="1"/>
    <col min="334" max="334" width="10.54296875" bestFit="1" customWidth="1"/>
    <col min="335" max="335" width="8.7265625" bestFit="1" customWidth="1"/>
    <col min="336" max="336" width="5.453125" bestFit="1" customWidth="1"/>
    <col min="337" max="337" width="8.7265625" bestFit="1" customWidth="1"/>
    <col min="338" max="338" width="5.453125" bestFit="1" customWidth="1"/>
    <col min="339" max="339" width="8.7265625" bestFit="1" customWidth="1"/>
    <col min="340" max="340" width="5.453125" bestFit="1" customWidth="1"/>
    <col min="341" max="341" width="8.7265625" bestFit="1" customWidth="1"/>
    <col min="342" max="342" width="5.453125" bestFit="1" customWidth="1"/>
    <col min="343" max="343" width="8.7265625" bestFit="1" customWidth="1"/>
    <col min="344" max="344" width="5.453125" bestFit="1" customWidth="1"/>
    <col min="345" max="346" width="8.7265625" bestFit="1" customWidth="1"/>
    <col min="347" max="347" width="7.26953125" bestFit="1" customWidth="1"/>
    <col min="348" max="348" width="10.54296875" bestFit="1" customWidth="1"/>
    <col min="349" max="349" width="8.7265625" bestFit="1" customWidth="1"/>
    <col min="350" max="350" width="7.26953125" bestFit="1" customWidth="1"/>
    <col min="351" max="351" width="10.54296875" bestFit="1" customWidth="1"/>
    <col min="352" max="352" width="8.7265625" bestFit="1" customWidth="1"/>
    <col min="353" max="353" width="7.26953125" bestFit="1" customWidth="1"/>
    <col min="354" max="354" width="10.54296875" bestFit="1" customWidth="1"/>
    <col min="355" max="355" width="8.7265625" bestFit="1" customWidth="1"/>
    <col min="356" max="356" width="5.453125" bestFit="1" customWidth="1"/>
    <col min="357" max="357" width="8.7265625" bestFit="1" customWidth="1"/>
    <col min="358" max="358" width="5.453125" bestFit="1" customWidth="1"/>
    <col min="359" max="359" width="8.7265625" bestFit="1" customWidth="1"/>
    <col min="360" max="360" width="5.453125" bestFit="1" customWidth="1"/>
    <col min="361" max="361" width="8.7265625" bestFit="1" customWidth="1"/>
    <col min="362" max="362" width="5.453125" bestFit="1" customWidth="1"/>
    <col min="363" max="364" width="8.7265625" bestFit="1" customWidth="1"/>
    <col min="365" max="365" width="5.453125" bestFit="1" customWidth="1"/>
    <col min="366" max="366" width="8.7265625" bestFit="1" customWidth="1"/>
    <col min="367" max="367" width="7.26953125" bestFit="1" customWidth="1"/>
    <col min="368" max="368" width="10.54296875" bestFit="1" customWidth="1"/>
    <col min="369" max="369" width="8.7265625" bestFit="1" customWidth="1"/>
    <col min="370" max="370" width="5.453125" bestFit="1" customWidth="1"/>
    <col min="371" max="372" width="8.7265625" bestFit="1" customWidth="1"/>
    <col min="373" max="373" width="5.453125" bestFit="1" customWidth="1"/>
    <col min="374" max="374" width="8.7265625" bestFit="1" customWidth="1"/>
    <col min="375" max="375" width="5.453125" bestFit="1" customWidth="1"/>
    <col min="376" max="377" width="8.7265625" bestFit="1" customWidth="1"/>
    <col min="378" max="378" width="5.453125" bestFit="1" customWidth="1"/>
    <col min="379" max="380" width="8.7265625" bestFit="1" customWidth="1"/>
    <col min="381" max="381" width="5.453125" bestFit="1" customWidth="1"/>
    <col min="382" max="383" width="8.7265625" bestFit="1" customWidth="1"/>
    <col min="384" max="384" width="5.453125" bestFit="1" customWidth="1"/>
    <col min="385" max="385" width="8.7265625" bestFit="1" customWidth="1"/>
    <col min="386" max="386" width="5.453125" bestFit="1" customWidth="1"/>
    <col min="387" max="387" width="8.7265625" bestFit="1" customWidth="1"/>
    <col min="388" max="388" width="5.453125" bestFit="1" customWidth="1"/>
    <col min="389" max="390" width="8.7265625" bestFit="1" customWidth="1"/>
    <col min="391" max="391" width="5.453125" bestFit="1" customWidth="1"/>
    <col min="392" max="392" width="8.7265625" bestFit="1" customWidth="1"/>
    <col min="393" max="393" width="5.453125" bestFit="1" customWidth="1"/>
    <col min="394" max="394" width="8.7265625" bestFit="1" customWidth="1"/>
    <col min="395" max="395" width="7.26953125" bestFit="1" customWidth="1"/>
    <col min="396" max="396" width="10.54296875" bestFit="1" customWidth="1"/>
    <col min="397" max="397" width="8.7265625" bestFit="1" customWidth="1"/>
    <col min="398" max="398" width="5.453125" bestFit="1" customWidth="1"/>
    <col min="399" max="399" width="8.7265625" bestFit="1" customWidth="1"/>
    <col min="400" max="400" width="5.453125" bestFit="1" customWidth="1"/>
    <col min="401" max="402" width="8.7265625" bestFit="1" customWidth="1"/>
    <col min="403" max="403" width="7.26953125" bestFit="1" customWidth="1"/>
    <col min="404" max="404" width="10.54296875" bestFit="1" customWidth="1"/>
    <col min="405" max="405" width="8.7265625" bestFit="1" customWidth="1"/>
    <col min="406" max="406" width="5.453125" bestFit="1" customWidth="1"/>
    <col min="407" max="407" width="8.7265625" bestFit="1" customWidth="1"/>
    <col min="408" max="408" width="5.453125" bestFit="1" customWidth="1"/>
    <col min="409" max="409" width="8.7265625" bestFit="1" customWidth="1"/>
    <col min="410" max="410" width="7.26953125" bestFit="1" customWidth="1"/>
    <col min="411" max="411" width="10.54296875" bestFit="1" customWidth="1"/>
    <col min="412" max="412" width="8.7265625" bestFit="1" customWidth="1"/>
    <col min="413" max="413" width="5.453125" bestFit="1" customWidth="1"/>
    <col min="414" max="415" width="8.7265625" bestFit="1" customWidth="1"/>
    <col min="416" max="416" width="5.453125" bestFit="1" customWidth="1"/>
    <col min="417" max="418" width="8.7265625" bestFit="1" customWidth="1"/>
    <col min="419" max="419" width="5.453125" bestFit="1" customWidth="1"/>
    <col min="420" max="421" width="8.7265625" bestFit="1" customWidth="1"/>
    <col min="422" max="422" width="5.453125" bestFit="1" customWidth="1"/>
    <col min="423" max="424" width="8.7265625" bestFit="1" customWidth="1"/>
    <col min="425" max="425" width="5.453125" bestFit="1" customWidth="1"/>
    <col min="426" max="427" width="8.7265625" bestFit="1" customWidth="1"/>
    <col min="428" max="428" width="5.453125" bestFit="1" customWidth="1"/>
    <col min="429" max="429" width="8.7265625" bestFit="1" customWidth="1"/>
    <col min="430" max="430" width="7.26953125" bestFit="1" customWidth="1"/>
    <col min="431" max="431" width="10.54296875" bestFit="1" customWidth="1"/>
    <col min="432" max="432" width="8.7265625" bestFit="1" customWidth="1"/>
    <col min="433" max="433" width="5.453125" bestFit="1" customWidth="1"/>
    <col min="434" max="435" width="8.7265625" bestFit="1" customWidth="1"/>
    <col min="436" max="436" width="7.26953125" bestFit="1" customWidth="1"/>
    <col min="437" max="437" width="10.54296875" bestFit="1" customWidth="1"/>
    <col min="438" max="438" width="8.7265625" bestFit="1" customWidth="1"/>
    <col min="439" max="439" width="4.6328125" bestFit="1" customWidth="1"/>
    <col min="440" max="441" width="7.90625" bestFit="1" customWidth="1"/>
    <col min="442" max="442" width="7.26953125" bestFit="1" customWidth="1"/>
    <col min="443" max="444" width="10.54296875" bestFit="1" customWidth="1"/>
    <col min="445" max="445" width="12.08984375" bestFit="1" customWidth="1"/>
    <col min="446" max="446" width="8.7265625" bestFit="1" customWidth="1"/>
    <col min="447" max="447" width="5.453125" bestFit="1" customWidth="1"/>
    <col min="448" max="450" width="8.7265625" bestFit="1" customWidth="1"/>
    <col min="451" max="451" width="7.26953125" bestFit="1" customWidth="1"/>
    <col min="452" max="452" width="10.54296875" bestFit="1" customWidth="1"/>
    <col min="453" max="453" width="8.7265625" bestFit="1" customWidth="1"/>
    <col min="454" max="454" width="5.453125" bestFit="1" customWidth="1"/>
    <col min="455" max="456" width="8.7265625" bestFit="1" customWidth="1"/>
    <col min="457" max="457" width="7.26953125" bestFit="1" customWidth="1"/>
    <col min="458" max="459" width="10.54296875" bestFit="1" customWidth="1"/>
    <col min="460" max="460" width="8.7265625" bestFit="1" customWidth="1"/>
    <col min="461" max="461" width="5.453125" bestFit="1" customWidth="1"/>
    <col min="462" max="464" width="8.7265625" bestFit="1" customWidth="1"/>
    <col min="465" max="465" width="5.453125" bestFit="1" customWidth="1"/>
    <col min="466" max="467" width="8.7265625" bestFit="1" customWidth="1"/>
    <col min="468" max="468" width="7.26953125" bestFit="1" customWidth="1"/>
    <col min="469" max="470" width="10.54296875" bestFit="1" customWidth="1"/>
    <col min="471" max="471" width="8.7265625" bestFit="1" customWidth="1"/>
    <col min="472" max="472" width="5.453125" bestFit="1" customWidth="1"/>
    <col min="473" max="475" width="8.7265625" bestFit="1" customWidth="1"/>
    <col min="476" max="476" width="5.453125" bestFit="1" customWidth="1"/>
    <col min="477" max="478" width="8.7265625" bestFit="1" customWidth="1"/>
    <col min="479" max="479" width="7.26953125" bestFit="1" customWidth="1"/>
    <col min="480" max="480" width="10.54296875" bestFit="1" customWidth="1"/>
    <col min="481" max="481" width="8.7265625" bestFit="1" customWidth="1"/>
    <col min="482" max="482" width="5.453125" bestFit="1" customWidth="1"/>
    <col min="483" max="484" width="8.7265625" bestFit="1" customWidth="1"/>
    <col min="485" max="485" width="5.453125" bestFit="1" customWidth="1"/>
    <col min="486" max="488" width="8.7265625" bestFit="1" customWidth="1"/>
    <col min="489" max="489" width="5.453125" bestFit="1" customWidth="1"/>
    <col min="490" max="490" width="8.7265625" bestFit="1" customWidth="1"/>
    <col min="491" max="491" width="5.453125" bestFit="1" customWidth="1"/>
    <col min="492" max="494" width="8.7265625" bestFit="1" customWidth="1"/>
    <col min="495" max="495" width="7.26953125" bestFit="1" customWidth="1"/>
    <col min="496" max="496" width="10.54296875" bestFit="1" customWidth="1"/>
    <col min="497" max="497" width="8.7265625" bestFit="1" customWidth="1"/>
    <col min="498" max="498" width="7.26953125" bestFit="1" customWidth="1"/>
    <col min="499" max="499" width="10.54296875" bestFit="1" customWidth="1"/>
    <col min="500" max="501" width="8.7265625" bestFit="1" customWidth="1"/>
    <col min="502" max="502" width="7.26953125" bestFit="1" customWidth="1"/>
    <col min="503" max="503" width="10.54296875" bestFit="1" customWidth="1"/>
    <col min="504" max="504" width="8.7265625" bestFit="1" customWidth="1"/>
    <col min="505" max="505" width="7.26953125" bestFit="1" customWidth="1"/>
    <col min="506" max="507" width="10.54296875" bestFit="1" customWidth="1"/>
    <col min="508" max="508" width="8.7265625" bestFit="1" customWidth="1"/>
    <col min="509" max="509" width="5.453125" bestFit="1" customWidth="1"/>
    <col min="510" max="511" width="8.7265625" bestFit="1" customWidth="1"/>
    <col min="512" max="512" width="5.453125" bestFit="1" customWidth="1"/>
    <col min="513" max="514" width="8.7265625" bestFit="1" customWidth="1"/>
    <col min="515" max="515" width="5.453125" bestFit="1" customWidth="1"/>
    <col min="516" max="518" width="8.7265625" bestFit="1" customWidth="1"/>
    <col min="519" max="519" width="5.453125" bestFit="1" customWidth="1"/>
    <col min="520" max="521" width="8.7265625" bestFit="1" customWidth="1"/>
    <col min="522" max="522" width="7.26953125" bestFit="1" customWidth="1"/>
    <col min="523" max="524" width="10.54296875" bestFit="1" customWidth="1"/>
    <col min="525" max="525" width="8.7265625" bestFit="1" customWidth="1"/>
    <col min="526" max="526" width="5.453125" bestFit="1" customWidth="1"/>
    <col min="527" max="528" width="8.7265625" bestFit="1" customWidth="1"/>
    <col min="529" max="529" width="5.453125" bestFit="1" customWidth="1"/>
    <col min="530" max="531" width="8.7265625" bestFit="1" customWidth="1"/>
    <col min="532" max="532" width="7.26953125" bestFit="1" customWidth="1"/>
    <col min="533" max="533" width="10.54296875" bestFit="1" customWidth="1"/>
    <col min="534" max="534" width="8.7265625" bestFit="1" customWidth="1"/>
    <col min="535" max="535" width="7.26953125" bestFit="1" customWidth="1"/>
    <col min="536" max="537" width="10.54296875" bestFit="1" customWidth="1"/>
    <col min="538" max="538" width="8.7265625" bestFit="1" customWidth="1"/>
    <col min="539" max="539" width="5.453125" bestFit="1" customWidth="1"/>
    <col min="540" max="541" width="8.7265625" bestFit="1" customWidth="1"/>
    <col min="542" max="542" width="5.453125" bestFit="1" customWidth="1"/>
    <col min="543" max="544" width="8.7265625" bestFit="1" customWidth="1"/>
    <col min="545" max="545" width="5.453125" bestFit="1" customWidth="1"/>
    <col min="546" max="547" width="8.7265625" bestFit="1" customWidth="1"/>
    <col min="548" max="548" width="7.26953125" bestFit="1" customWidth="1"/>
    <col min="549" max="550" width="10.54296875" bestFit="1" customWidth="1"/>
    <col min="551" max="551" width="8.7265625" bestFit="1" customWidth="1"/>
    <col min="552" max="552" width="5.453125" bestFit="1" customWidth="1"/>
    <col min="553" max="555" width="8.7265625" bestFit="1" customWidth="1"/>
    <col min="556" max="556" width="5.453125" bestFit="1" customWidth="1"/>
    <col min="557" max="558" width="8.7265625" bestFit="1" customWidth="1"/>
    <col min="559" max="559" width="7.26953125" bestFit="1" customWidth="1"/>
    <col min="560" max="560" width="10.54296875" bestFit="1" customWidth="1"/>
    <col min="561" max="561" width="8.7265625" bestFit="1" customWidth="1"/>
    <col min="562" max="562" width="5.453125" bestFit="1" customWidth="1"/>
    <col min="563" max="564" width="8.7265625" bestFit="1" customWidth="1"/>
    <col min="565" max="565" width="5.453125" bestFit="1" customWidth="1"/>
    <col min="566" max="568" width="8.7265625" bestFit="1" customWidth="1"/>
    <col min="569" max="569" width="7.26953125" bestFit="1" customWidth="1"/>
    <col min="570" max="571" width="10.54296875" bestFit="1" customWidth="1"/>
    <col min="572" max="572" width="8.7265625" bestFit="1" customWidth="1"/>
    <col min="573" max="573" width="5.453125" bestFit="1" customWidth="1"/>
    <col min="574" max="575" width="8.7265625" bestFit="1" customWidth="1"/>
    <col min="576" max="576" width="5.453125" bestFit="1" customWidth="1"/>
    <col min="577" max="578" width="8.7265625" bestFit="1" customWidth="1"/>
    <col min="579" max="579" width="7.26953125" bestFit="1" customWidth="1"/>
    <col min="580" max="581" width="10.54296875" bestFit="1" customWidth="1"/>
    <col min="582" max="582" width="8.7265625" bestFit="1" customWidth="1"/>
    <col min="583" max="583" width="7.26953125" bestFit="1" customWidth="1"/>
    <col min="584" max="584" width="10.54296875" bestFit="1" customWidth="1"/>
    <col min="585" max="586" width="8.7265625" bestFit="1" customWidth="1"/>
    <col min="587" max="587" width="5.453125" bestFit="1" customWidth="1"/>
    <col min="588" max="589" width="8.7265625" bestFit="1" customWidth="1"/>
    <col min="590" max="590" width="5.453125" bestFit="1" customWidth="1"/>
    <col min="591" max="593" width="8.7265625" bestFit="1" customWidth="1"/>
    <col min="594" max="594" width="5.453125" bestFit="1" customWidth="1"/>
    <col min="595" max="597" width="8.7265625" bestFit="1" customWidth="1"/>
    <col min="598" max="598" width="5.453125" bestFit="1" customWidth="1"/>
    <col min="599" max="600" width="8.7265625" bestFit="1" customWidth="1"/>
    <col min="601" max="601" width="5.453125" bestFit="1" customWidth="1"/>
    <col min="602" max="603" width="8.7265625" bestFit="1" customWidth="1"/>
    <col min="604" max="604" width="5.453125" bestFit="1" customWidth="1"/>
    <col min="605" max="606" width="8.7265625" bestFit="1" customWidth="1"/>
    <col min="607" max="607" width="7.26953125" bestFit="1" customWidth="1"/>
    <col min="608" max="608" width="10.54296875" bestFit="1" customWidth="1"/>
    <col min="609" max="610" width="8.7265625" bestFit="1" customWidth="1"/>
    <col min="611" max="611" width="5.453125" bestFit="1" customWidth="1"/>
    <col min="612" max="613" width="8.7265625" bestFit="1" customWidth="1"/>
    <col min="614" max="614" width="7.26953125" bestFit="1" customWidth="1"/>
    <col min="615" max="615" width="10.54296875" bestFit="1" customWidth="1"/>
    <col min="616" max="616" width="8.7265625" bestFit="1" customWidth="1"/>
    <col min="617" max="617" width="5.453125" bestFit="1" customWidth="1"/>
    <col min="618" max="619" width="8.7265625" bestFit="1" customWidth="1"/>
    <col min="620" max="620" width="7.26953125" bestFit="1" customWidth="1"/>
    <col min="621" max="622" width="10.54296875" bestFit="1" customWidth="1"/>
    <col min="623" max="623" width="8.7265625" bestFit="1" customWidth="1"/>
    <col min="624" max="624" width="5.453125" bestFit="1" customWidth="1"/>
    <col min="625" max="626" width="8.7265625" bestFit="1" customWidth="1"/>
    <col min="627" max="627" width="5.453125" bestFit="1" customWidth="1"/>
    <col min="628" max="630" width="8.7265625" bestFit="1" customWidth="1"/>
    <col min="631" max="631" width="7.26953125" bestFit="1" customWidth="1"/>
    <col min="632" max="632" width="10.54296875" bestFit="1" customWidth="1"/>
    <col min="633" max="633" width="8.7265625" bestFit="1" customWidth="1"/>
    <col min="634" max="634" width="5.453125" bestFit="1" customWidth="1"/>
    <col min="635" max="637" width="8.7265625" bestFit="1" customWidth="1"/>
    <col min="638" max="638" width="5.453125" bestFit="1" customWidth="1"/>
    <col min="639" max="641" width="8.7265625" bestFit="1" customWidth="1"/>
    <col min="642" max="642" width="7.26953125" bestFit="1" customWidth="1"/>
    <col min="643" max="644" width="10.54296875" bestFit="1" customWidth="1"/>
    <col min="645" max="645" width="8.7265625" bestFit="1" customWidth="1"/>
    <col min="646" max="646" width="7.26953125" bestFit="1" customWidth="1"/>
    <col min="647" max="648" width="10.54296875" bestFit="1" customWidth="1"/>
    <col min="649" max="649" width="8.7265625" bestFit="1" customWidth="1"/>
    <col min="650" max="650" width="5.453125" bestFit="1" customWidth="1"/>
    <col min="651" max="653" width="8.7265625" bestFit="1" customWidth="1"/>
    <col min="654" max="654" width="7.26953125" bestFit="1" customWidth="1"/>
    <col min="655" max="655" width="10.54296875" bestFit="1" customWidth="1"/>
    <col min="656" max="656" width="8.7265625" bestFit="1" customWidth="1"/>
    <col min="657" max="657" width="7.26953125" bestFit="1" customWidth="1"/>
    <col min="658" max="659" width="10.54296875" bestFit="1" customWidth="1"/>
    <col min="660" max="660" width="8.7265625" bestFit="1" customWidth="1"/>
    <col min="661" max="661" width="5.453125" bestFit="1" customWidth="1"/>
    <col min="662" max="663" width="8.7265625" bestFit="1" customWidth="1"/>
    <col min="664" max="664" width="7.26953125" bestFit="1" customWidth="1"/>
    <col min="665" max="666" width="10.54296875" bestFit="1" customWidth="1"/>
    <col min="667" max="667" width="8.7265625" bestFit="1" customWidth="1"/>
    <col min="668" max="668" width="7.26953125" bestFit="1" customWidth="1"/>
    <col min="669" max="669" width="10.54296875" bestFit="1" customWidth="1"/>
    <col min="670" max="671" width="8.7265625" bestFit="1" customWidth="1"/>
    <col min="672" max="672" width="5.453125" bestFit="1" customWidth="1"/>
    <col min="673" max="674" width="8.7265625" bestFit="1" customWidth="1"/>
    <col min="675" max="675" width="5.453125" bestFit="1" customWidth="1"/>
    <col min="676" max="678" width="8.7265625" bestFit="1" customWidth="1"/>
    <col min="679" max="679" width="5.453125" bestFit="1" customWidth="1"/>
    <col min="680" max="681" width="8.7265625" bestFit="1" customWidth="1"/>
    <col min="682" max="682" width="7.26953125" bestFit="1" customWidth="1"/>
    <col min="683" max="683" width="10.54296875" bestFit="1" customWidth="1"/>
    <col min="684" max="684" width="8.7265625" bestFit="1" customWidth="1"/>
    <col min="685" max="685" width="5.453125" bestFit="1" customWidth="1"/>
    <col min="686" max="688" width="8.7265625" bestFit="1" customWidth="1"/>
    <col min="689" max="689" width="5.453125" bestFit="1" customWidth="1"/>
    <col min="690" max="692" width="8.7265625" bestFit="1" customWidth="1"/>
    <col min="693" max="693" width="5.453125" bestFit="1" customWidth="1"/>
    <col min="694" max="696" width="8.7265625" bestFit="1" customWidth="1"/>
    <col min="697" max="697" width="5.453125" bestFit="1" customWidth="1"/>
    <col min="698" max="700" width="8.7265625" bestFit="1" customWidth="1"/>
    <col min="701" max="701" width="5.453125" bestFit="1" customWidth="1"/>
    <col min="702" max="704" width="8.7265625" bestFit="1" customWidth="1"/>
    <col min="705" max="705" width="5.453125" bestFit="1" customWidth="1"/>
    <col min="706" max="708" width="8.7265625" bestFit="1" customWidth="1"/>
    <col min="709" max="709" width="5.453125" bestFit="1" customWidth="1"/>
    <col min="710" max="711" width="8.7265625" bestFit="1" customWidth="1"/>
    <col min="712" max="712" width="7.26953125" bestFit="1" customWidth="1"/>
    <col min="713" max="714" width="10.54296875" bestFit="1" customWidth="1"/>
    <col min="715" max="715" width="8.7265625" bestFit="1" customWidth="1"/>
    <col min="716" max="716" width="5.453125" bestFit="1" customWidth="1"/>
    <col min="717" max="719" width="8.7265625" bestFit="1" customWidth="1"/>
    <col min="720" max="720" width="4.6328125" bestFit="1" customWidth="1"/>
    <col min="721" max="723" width="7.90625" bestFit="1" customWidth="1"/>
    <col min="724" max="724" width="7.26953125" bestFit="1" customWidth="1"/>
    <col min="725" max="727" width="10.54296875" bestFit="1" customWidth="1"/>
    <col min="728" max="728" width="12.08984375" bestFit="1" customWidth="1"/>
    <col min="729" max="729" width="8.7265625" bestFit="1" customWidth="1"/>
    <col min="730" max="730" width="5.453125" bestFit="1" customWidth="1"/>
    <col min="731" max="734" width="8.7265625" bestFit="1" customWidth="1"/>
    <col min="735" max="735" width="5.453125" bestFit="1" customWidth="1"/>
    <col min="736" max="738" width="8.7265625" bestFit="1" customWidth="1"/>
    <col min="739" max="739" width="7.26953125" bestFit="1" customWidth="1"/>
    <col min="740" max="740" width="10.54296875" bestFit="1" customWidth="1"/>
    <col min="741" max="742" width="8.7265625" bestFit="1" customWidth="1"/>
    <col min="743" max="743" width="7.26953125" bestFit="1" customWidth="1"/>
    <col min="744" max="745" width="10.54296875" bestFit="1" customWidth="1"/>
    <col min="746" max="747" width="8.7265625" bestFit="1" customWidth="1"/>
    <col min="748" max="748" width="5.453125" bestFit="1" customWidth="1"/>
    <col min="749" max="752" width="8.7265625" bestFit="1" customWidth="1"/>
    <col min="753" max="753" width="5.453125" bestFit="1" customWidth="1"/>
    <col min="754" max="756" width="8.7265625" bestFit="1" customWidth="1"/>
    <col min="757" max="757" width="7.26953125" bestFit="1" customWidth="1"/>
    <col min="758" max="759" width="10.54296875" bestFit="1" customWidth="1"/>
    <col min="760" max="760" width="8.7265625" bestFit="1" customWidth="1"/>
    <col min="761" max="761" width="7.26953125" bestFit="1" customWidth="1"/>
    <col min="762" max="762" width="10.54296875" bestFit="1" customWidth="1"/>
    <col min="763" max="765" width="8.7265625" bestFit="1" customWidth="1"/>
    <col min="766" max="766" width="7.26953125" bestFit="1" customWidth="1"/>
    <col min="767" max="768" width="10.54296875" bestFit="1" customWidth="1"/>
    <col min="769" max="770" width="8.7265625" bestFit="1" customWidth="1"/>
    <col min="771" max="771" width="7.26953125" bestFit="1" customWidth="1"/>
    <col min="772" max="772" width="10.54296875" bestFit="1" customWidth="1"/>
    <col min="773" max="774" width="8.7265625" bestFit="1" customWidth="1"/>
    <col min="775" max="775" width="5.453125" bestFit="1" customWidth="1"/>
    <col min="776" max="778" width="8.7265625" bestFit="1" customWidth="1"/>
    <col min="779" max="779" width="5.453125" bestFit="1" customWidth="1"/>
    <col min="780" max="783" width="8.7265625" bestFit="1" customWidth="1"/>
    <col min="784" max="784" width="5.453125" bestFit="1" customWidth="1"/>
    <col min="785" max="787" width="8.7265625" bestFit="1" customWidth="1"/>
    <col min="788" max="788" width="5.453125" bestFit="1" customWidth="1"/>
    <col min="789" max="792" width="8.7265625" bestFit="1" customWidth="1"/>
    <col min="793" max="793" width="7.26953125" bestFit="1" customWidth="1"/>
    <col min="794" max="794" width="10.54296875" bestFit="1" customWidth="1"/>
    <col min="795" max="797" width="8.7265625" bestFit="1" customWidth="1"/>
    <col min="798" max="798" width="5.453125" bestFit="1" customWidth="1"/>
    <col min="799" max="801" width="8.7265625" bestFit="1" customWidth="1"/>
    <col min="802" max="802" width="7.26953125" bestFit="1" customWidth="1"/>
    <col min="803" max="804" width="10.54296875" bestFit="1" customWidth="1"/>
    <col min="805" max="805" width="8.7265625" bestFit="1" customWidth="1"/>
    <col min="806" max="806" width="5.453125" bestFit="1" customWidth="1"/>
    <col min="807" max="810" width="8.7265625" bestFit="1" customWidth="1"/>
    <col min="811" max="811" width="5.453125" bestFit="1" customWidth="1"/>
    <col min="812" max="815" width="8.7265625" bestFit="1" customWidth="1"/>
    <col min="816" max="816" width="5.453125" bestFit="1" customWidth="1"/>
    <col min="817" max="820" width="8.7265625" bestFit="1" customWidth="1"/>
    <col min="821" max="821" width="7.26953125" bestFit="1" customWidth="1"/>
    <col min="822" max="823" width="10.54296875" bestFit="1" customWidth="1"/>
    <col min="824" max="825" width="8.7265625" bestFit="1" customWidth="1"/>
    <col min="826" max="826" width="5.453125" bestFit="1" customWidth="1"/>
    <col min="827" max="829" width="8.7265625" bestFit="1" customWidth="1"/>
    <col min="830" max="830" width="5.453125" bestFit="1" customWidth="1"/>
    <col min="831" max="833" width="8.7265625" bestFit="1" customWidth="1"/>
    <col min="834" max="834" width="5.453125" bestFit="1" customWidth="1"/>
    <col min="835" max="838" width="8.7265625" bestFit="1" customWidth="1"/>
    <col min="839" max="839" width="7.26953125" bestFit="1" customWidth="1"/>
    <col min="840" max="841" width="10.54296875" bestFit="1" customWidth="1"/>
    <col min="842" max="843" width="8.7265625" bestFit="1" customWidth="1"/>
    <col min="844" max="844" width="5.453125" bestFit="1" customWidth="1"/>
    <col min="845" max="847" width="8.7265625" bestFit="1" customWidth="1"/>
    <col min="848" max="848" width="7.26953125" bestFit="1" customWidth="1"/>
    <col min="849" max="849" width="10.54296875" bestFit="1" customWidth="1"/>
    <col min="850" max="852" width="8.7265625" bestFit="1" customWidth="1"/>
    <col min="853" max="853" width="7.26953125" bestFit="1" customWidth="1"/>
    <col min="854" max="855" width="10.54296875" bestFit="1" customWidth="1"/>
    <col min="856" max="857" width="8.7265625" bestFit="1" customWidth="1"/>
    <col min="858" max="858" width="5.453125" bestFit="1" customWidth="1"/>
    <col min="859" max="861" width="8.7265625" bestFit="1" customWidth="1"/>
    <col min="862" max="862" width="5.453125" bestFit="1" customWidth="1"/>
    <col min="863" max="866" width="8.7265625" bestFit="1" customWidth="1"/>
    <col min="867" max="867" width="5.453125" bestFit="1" customWidth="1"/>
    <col min="868" max="871" width="8.7265625" bestFit="1" customWidth="1"/>
    <col min="872" max="872" width="5.453125" bestFit="1" customWidth="1"/>
    <col min="873" max="876" width="8.7265625" bestFit="1" customWidth="1"/>
    <col min="877" max="877" width="5.453125" bestFit="1" customWidth="1"/>
    <col min="878" max="880" width="8.7265625" bestFit="1" customWidth="1"/>
    <col min="881" max="881" width="5.453125" bestFit="1" customWidth="1"/>
    <col min="882" max="885" width="8.7265625" bestFit="1" customWidth="1"/>
    <col min="886" max="886" width="7.26953125" bestFit="1" customWidth="1"/>
    <col min="887" max="887" width="10.54296875" bestFit="1" customWidth="1"/>
    <col min="888" max="889" width="8.7265625" bestFit="1" customWidth="1"/>
    <col min="890" max="890" width="7.26953125" bestFit="1" customWidth="1"/>
    <col min="891" max="892" width="10.54296875" bestFit="1" customWidth="1"/>
    <col min="893" max="894" width="8.7265625" bestFit="1" customWidth="1"/>
    <col min="895" max="895" width="5.453125" bestFit="1" customWidth="1"/>
    <col min="896" max="899" width="8.7265625" bestFit="1" customWidth="1"/>
    <col min="900" max="900" width="7.26953125" bestFit="1" customWidth="1"/>
    <col min="901" max="902" width="10.54296875" bestFit="1" customWidth="1"/>
    <col min="903" max="904" width="8.7265625" bestFit="1" customWidth="1"/>
    <col min="905" max="905" width="7.26953125" bestFit="1" customWidth="1"/>
    <col min="906" max="906" width="10.54296875" bestFit="1" customWidth="1"/>
    <col min="907" max="908" width="8.7265625" bestFit="1" customWidth="1"/>
    <col min="909" max="909" width="5.453125" bestFit="1" customWidth="1"/>
    <col min="910" max="913" width="8.7265625" bestFit="1" customWidth="1"/>
    <col min="914" max="914" width="5.453125" bestFit="1" customWidth="1"/>
    <col min="915" max="918" width="8.7265625" bestFit="1" customWidth="1"/>
    <col min="919" max="919" width="5.453125" bestFit="1" customWidth="1"/>
    <col min="920" max="923" width="8.7265625" bestFit="1" customWidth="1"/>
    <col min="924" max="924" width="5.453125" bestFit="1" customWidth="1"/>
    <col min="925" max="928" width="8.7265625" bestFit="1" customWidth="1"/>
    <col min="929" max="929" width="7.26953125" bestFit="1" customWidth="1"/>
    <col min="930" max="931" width="10.54296875" bestFit="1" customWidth="1"/>
    <col min="932" max="933" width="8.7265625" bestFit="1" customWidth="1"/>
    <col min="934" max="934" width="4.6328125" bestFit="1" customWidth="1"/>
    <col min="935" max="938" width="7.90625" bestFit="1" customWidth="1"/>
    <col min="939" max="939" width="7.26953125" bestFit="1" customWidth="1"/>
    <col min="940" max="943" width="10.54296875" bestFit="1" customWidth="1"/>
    <col min="944" max="944" width="12.08984375" bestFit="1" customWidth="1"/>
    <col min="945" max="949" width="8.7265625" bestFit="1" customWidth="1"/>
    <col min="950" max="950" width="5.453125" bestFit="1" customWidth="1"/>
    <col min="951" max="954" width="8.7265625" bestFit="1" customWidth="1"/>
    <col min="955" max="955" width="5.453125" bestFit="1" customWidth="1"/>
    <col min="956" max="959" width="8.7265625" bestFit="1" customWidth="1"/>
    <col min="960" max="960" width="5.453125" bestFit="1" customWidth="1"/>
    <col min="961" max="964" width="8.7265625" bestFit="1" customWidth="1"/>
    <col min="965" max="965" width="7.26953125" bestFit="1" customWidth="1"/>
    <col min="966" max="966" width="10.54296875" bestFit="1" customWidth="1"/>
    <col min="967" max="970" width="8.7265625" bestFit="1" customWidth="1"/>
    <col min="971" max="971" width="7.26953125" bestFit="1" customWidth="1"/>
    <col min="972" max="972" width="10.54296875" bestFit="1" customWidth="1"/>
    <col min="973" max="975" width="8.7265625" bestFit="1" customWidth="1"/>
    <col min="976" max="976" width="7.26953125" bestFit="1" customWidth="1"/>
    <col min="977" max="978" width="10.54296875" bestFit="1" customWidth="1"/>
    <col min="979" max="980" width="8.7265625" bestFit="1" customWidth="1"/>
    <col min="981" max="981" width="5.453125" bestFit="1" customWidth="1"/>
    <col min="982" max="986" width="8.7265625" bestFit="1" customWidth="1"/>
    <col min="987" max="987" width="7.26953125" bestFit="1" customWidth="1"/>
    <col min="988" max="988" width="10.54296875" bestFit="1" customWidth="1"/>
    <col min="989" max="991" width="8.7265625" bestFit="1" customWidth="1"/>
    <col min="992" max="992" width="5.453125" bestFit="1" customWidth="1"/>
    <col min="993" max="996" width="8.7265625" bestFit="1" customWidth="1"/>
    <col min="997" max="997" width="5.453125" bestFit="1" customWidth="1"/>
    <col min="998" max="1001" width="8.7265625" bestFit="1" customWidth="1"/>
    <col min="1002" max="1002" width="7.26953125" bestFit="1" customWidth="1"/>
    <col min="1003" max="1004" width="10.54296875" bestFit="1" customWidth="1"/>
    <col min="1005" max="1006" width="8.7265625" bestFit="1" customWidth="1"/>
    <col min="1007" max="1007" width="7.26953125" bestFit="1" customWidth="1"/>
    <col min="1008" max="1008" width="10.54296875" bestFit="1" customWidth="1"/>
    <col min="1009" max="1012" width="8.7265625" bestFit="1" customWidth="1"/>
    <col min="1013" max="1013" width="5.453125" bestFit="1" customWidth="1"/>
    <col min="1014" max="1018" width="8.7265625" bestFit="1" customWidth="1"/>
    <col min="1019" max="1019" width="5.453125" bestFit="1" customWidth="1"/>
    <col min="1020" max="1023" width="8.7265625" bestFit="1" customWidth="1"/>
    <col min="1024" max="1024" width="5.453125" bestFit="1" customWidth="1"/>
    <col min="1025" max="1029" width="8.7265625" bestFit="1" customWidth="1"/>
    <col min="1030" max="1030" width="7.26953125" bestFit="1" customWidth="1"/>
    <col min="1031" max="1032" width="10.54296875" bestFit="1" customWidth="1"/>
    <col min="1033" max="1035" width="8.7265625" bestFit="1" customWidth="1"/>
    <col min="1036" max="1036" width="7.26953125" bestFit="1" customWidth="1"/>
    <col min="1037" max="1038" width="10.54296875" bestFit="1" customWidth="1"/>
    <col min="1039" max="1040" width="8.7265625" bestFit="1" customWidth="1"/>
    <col min="1041" max="1041" width="5.453125" bestFit="1" customWidth="1"/>
    <col min="1042" max="1045" width="8.7265625" bestFit="1" customWidth="1"/>
    <col min="1046" max="1046" width="7.26953125" bestFit="1" customWidth="1"/>
    <col min="1047" max="1048" width="10.54296875" bestFit="1" customWidth="1"/>
    <col min="1049" max="1051" width="8.7265625" bestFit="1" customWidth="1"/>
    <col min="1052" max="1052" width="5.453125" bestFit="1" customWidth="1"/>
    <col min="1053" max="1057" width="8.7265625" bestFit="1" customWidth="1"/>
    <col min="1058" max="1058" width="7.26953125" bestFit="1" customWidth="1"/>
    <col min="1059" max="1060" width="10.54296875" bestFit="1" customWidth="1"/>
    <col min="1061" max="1063" width="8.7265625" bestFit="1" customWidth="1"/>
    <col min="1064" max="1064" width="7.26953125" bestFit="1" customWidth="1"/>
    <col min="1065" max="1066" width="10.54296875" bestFit="1" customWidth="1"/>
    <col min="1067" max="1069" width="8.7265625" bestFit="1" customWidth="1"/>
    <col min="1070" max="1070" width="7.26953125" bestFit="1" customWidth="1"/>
    <col min="1071" max="1072" width="10.54296875" bestFit="1" customWidth="1"/>
    <col min="1073" max="1075" width="8.7265625" bestFit="1" customWidth="1"/>
    <col min="1076" max="1076" width="5.453125" bestFit="1" customWidth="1"/>
    <col min="1077" max="1080" width="8.7265625" bestFit="1" customWidth="1"/>
    <col min="1081" max="1081" width="5.453125" bestFit="1" customWidth="1"/>
    <col min="1082" max="1086" width="8.7265625" bestFit="1" customWidth="1"/>
    <col min="1087" max="1087" width="5.453125" bestFit="1" customWidth="1"/>
    <col min="1088" max="1092" width="8.7265625" bestFit="1" customWidth="1"/>
    <col min="1093" max="1093" width="7.26953125" bestFit="1" customWidth="1"/>
    <col min="1094" max="1095" width="10.54296875" bestFit="1" customWidth="1"/>
    <col min="1096" max="1098" width="8.7265625" bestFit="1" customWidth="1"/>
    <col min="1099" max="1099" width="5.453125" bestFit="1" customWidth="1"/>
    <col min="1100" max="1103" width="8.7265625" bestFit="1" customWidth="1"/>
    <col min="1104" max="1104" width="5.453125" bestFit="1" customWidth="1"/>
    <col min="1105" max="1109" width="8.7265625" bestFit="1" customWidth="1"/>
    <col min="1110" max="1110" width="7.26953125" bestFit="1" customWidth="1"/>
    <col min="1111" max="1112" width="10.54296875" bestFit="1" customWidth="1"/>
    <col min="1113" max="1115" width="8.7265625" bestFit="1" customWidth="1"/>
    <col min="1116" max="1116" width="7.26953125" bestFit="1" customWidth="1"/>
    <col min="1117" max="1117" width="10.54296875" bestFit="1" customWidth="1"/>
    <col min="1118" max="1121" width="8.7265625" bestFit="1" customWidth="1"/>
    <col min="1122" max="1122" width="5.453125" bestFit="1" customWidth="1"/>
    <col min="1123" max="1127" width="8.7265625" bestFit="1" customWidth="1"/>
    <col min="1128" max="1128" width="5.453125" bestFit="1" customWidth="1"/>
    <col min="1129" max="1133" width="8.7265625" bestFit="1" customWidth="1"/>
    <col min="1134" max="1134" width="7.26953125" bestFit="1" customWidth="1"/>
    <col min="1135" max="1135" width="10.54296875" bestFit="1" customWidth="1"/>
    <col min="1136" max="1139" width="8.7265625" bestFit="1" customWidth="1"/>
    <col min="1140" max="1140" width="7.26953125" bestFit="1" customWidth="1"/>
    <col min="1141" max="1141" width="10.54296875" bestFit="1" customWidth="1"/>
    <col min="1142" max="1145" width="8.7265625" bestFit="1" customWidth="1"/>
    <col min="1146" max="1146" width="7.26953125" bestFit="1" customWidth="1"/>
    <col min="1147" max="1147" width="10.54296875" bestFit="1" customWidth="1"/>
    <col min="1148" max="1151" width="8.7265625" bestFit="1" customWidth="1"/>
    <col min="1152" max="1152" width="4.6328125" bestFit="1" customWidth="1"/>
    <col min="1153" max="1157" width="7.90625" bestFit="1" customWidth="1"/>
    <col min="1158" max="1158" width="12.08984375" bestFit="1" customWidth="1"/>
    <col min="1159" max="1162" width="8.7265625" bestFit="1" customWidth="1"/>
    <col min="1163" max="1163" width="5.453125" bestFit="1" customWidth="1"/>
    <col min="1164" max="1168" width="8.7265625" bestFit="1" customWidth="1"/>
    <col min="1169" max="1169" width="7.26953125" bestFit="1" customWidth="1"/>
    <col min="1170" max="1171" width="10.54296875" bestFit="1" customWidth="1"/>
    <col min="1172" max="1175" width="8.7265625" bestFit="1" customWidth="1"/>
    <col min="1176" max="1176" width="7.26953125" bestFit="1" customWidth="1"/>
    <col min="1177" max="1178" width="10.54296875" bestFit="1" customWidth="1"/>
    <col min="1179" max="1182" width="8.7265625" bestFit="1" customWidth="1"/>
    <col min="1183" max="1183" width="5.453125" bestFit="1" customWidth="1"/>
    <col min="1184" max="1188" width="8.7265625" bestFit="1" customWidth="1"/>
    <col min="1189" max="1189" width="5.453125" bestFit="1" customWidth="1"/>
    <col min="1190" max="1195" width="8.7265625" bestFit="1" customWidth="1"/>
    <col min="1196" max="1196" width="7.26953125" bestFit="1" customWidth="1"/>
    <col min="1197" max="1198" width="10.54296875" bestFit="1" customWidth="1"/>
    <col min="1199" max="1201" width="8.7265625" bestFit="1" customWidth="1"/>
    <col min="1202" max="1202" width="5.453125" bestFit="1" customWidth="1"/>
    <col min="1203" max="1207" width="8.7265625" bestFit="1" customWidth="1"/>
    <col min="1208" max="1208" width="7.26953125" bestFit="1" customWidth="1"/>
    <col min="1209" max="1210" width="10.54296875" bestFit="1" customWidth="1"/>
    <col min="1211" max="1214" width="8.7265625" bestFit="1" customWidth="1"/>
    <col min="1215" max="1215" width="5.453125" bestFit="1" customWidth="1"/>
    <col min="1216" max="1221" width="8.7265625" bestFit="1" customWidth="1"/>
    <col min="1222" max="1222" width="5.453125" bestFit="1" customWidth="1"/>
    <col min="1223" max="1227" width="8.7265625" bestFit="1" customWidth="1"/>
    <col min="1228" max="1228" width="5.453125" bestFit="1" customWidth="1"/>
    <col min="1229" max="1234" width="8.7265625" bestFit="1" customWidth="1"/>
    <col min="1235" max="1235" width="7.26953125" bestFit="1" customWidth="1"/>
    <col min="1236" max="1237" width="10.54296875" bestFit="1" customWidth="1"/>
    <col min="1238" max="1240" width="8.7265625" bestFit="1" customWidth="1"/>
    <col min="1241" max="1241" width="7.26953125" bestFit="1" customWidth="1"/>
    <col min="1242" max="1242" width="10.54296875" bestFit="1" customWidth="1"/>
    <col min="1243" max="1246" width="8.7265625" bestFit="1" customWidth="1"/>
    <col min="1247" max="1247" width="7.26953125" bestFit="1" customWidth="1"/>
    <col min="1248" max="1248" width="10.54296875" bestFit="1" customWidth="1"/>
    <col min="1249" max="1252" width="8.7265625" bestFit="1" customWidth="1"/>
    <col min="1253" max="1253" width="5.453125" bestFit="1" customWidth="1"/>
    <col min="1254" max="1259" width="8.7265625" bestFit="1" customWidth="1"/>
    <col min="1260" max="1260" width="5.453125" bestFit="1" customWidth="1"/>
    <col min="1261" max="1265" width="8.7265625" bestFit="1" customWidth="1"/>
    <col min="1266" max="1266" width="5.453125" bestFit="1" customWidth="1"/>
    <col min="1267" max="1271" width="8.7265625" bestFit="1" customWidth="1"/>
    <col min="1272" max="1272" width="5.453125" bestFit="1" customWidth="1"/>
    <col min="1273" max="1278" width="8.7265625" bestFit="1" customWidth="1"/>
    <col min="1279" max="1279" width="5.453125" bestFit="1" customWidth="1"/>
    <col min="1280" max="1285" width="8.7265625" bestFit="1" customWidth="1"/>
    <col min="1286" max="1286" width="5.453125" bestFit="1" customWidth="1"/>
    <col min="1287" max="1292" width="8.7265625" bestFit="1" customWidth="1"/>
    <col min="1293" max="1293" width="5.453125" bestFit="1" customWidth="1"/>
    <col min="1294" max="1299" width="8.7265625" bestFit="1" customWidth="1"/>
    <col min="1300" max="1300" width="5.453125" bestFit="1" customWidth="1"/>
    <col min="1301" max="1306" width="8.7265625" bestFit="1" customWidth="1"/>
    <col min="1307" max="1307" width="5.453125" bestFit="1" customWidth="1"/>
    <col min="1308" max="1312" width="8.7265625" bestFit="1" customWidth="1"/>
    <col min="1313" max="1313" width="5.453125" bestFit="1" customWidth="1"/>
    <col min="1314" max="1319" width="8.7265625" bestFit="1" customWidth="1"/>
    <col min="1320" max="1320" width="7.26953125" bestFit="1" customWidth="1"/>
    <col min="1321" max="1321" width="10.54296875" bestFit="1" customWidth="1"/>
    <col min="1322" max="1325" width="8.7265625" bestFit="1" customWidth="1"/>
    <col min="1326" max="1326" width="7.26953125" bestFit="1" customWidth="1"/>
    <col min="1327" max="1328" width="10.54296875" bestFit="1" customWidth="1"/>
    <col min="1329" max="1332" width="8.7265625" bestFit="1" customWidth="1"/>
    <col min="1333" max="1333" width="7.26953125" bestFit="1" customWidth="1"/>
    <col min="1334" max="1335" width="10.54296875" bestFit="1" customWidth="1"/>
    <col min="1336" max="1339" width="8.7265625" bestFit="1" customWidth="1"/>
    <col min="1340" max="1340" width="5.453125" bestFit="1" customWidth="1"/>
    <col min="1341" max="1346" width="8.7265625" bestFit="1" customWidth="1"/>
    <col min="1347" max="1347" width="4.6328125" bestFit="1" customWidth="1"/>
    <col min="1348" max="1353" width="7.90625" bestFit="1" customWidth="1"/>
    <col min="1354" max="1354" width="12.08984375" bestFit="1" customWidth="1"/>
    <col min="1355" max="1355" width="8.7265625" bestFit="1" customWidth="1"/>
    <col min="1356" max="1356" width="5.453125" bestFit="1" customWidth="1"/>
    <col min="1357" max="1363" width="8.7265625" bestFit="1" customWidth="1"/>
    <col min="1364" max="1364" width="5.453125" bestFit="1" customWidth="1"/>
    <col min="1365" max="1371" width="8.7265625" bestFit="1" customWidth="1"/>
    <col min="1372" max="1372" width="7.26953125" bestFit="1" customWidth="1"/>
    <col min="1373" max="1373" width="10.54296875" bestFit="1" customWidth="1"/>
    <col min="1374" max="1379" width="8.7265625" bestFit="1" customWidth="1"/>
    <col min="1380" max="1380" width="5.453125" bestFit="1" customWidth="1"/>
    <col min="1381" max="1387" width="8.7265625" bestFit="1" customWidth="1"/>
    <col min="1388" max="1388" width="5.453125" bestFit="1" customWidth="1"/>
    <col min="1389" max="1395" width="8.7265625" bestFit="1" customWidth="1"/>
    <col min="1396" max="1396" width="5.453125" bestFit="1" customWidth="1"/>
    <col min="1397" max="1403" width="8.7265625" bestFit="1" customWidth="1"/>
    <col min="1404" max="1404" width="5.453125" bestFit="1" customWidth="1"/>
    <col min="1405" max="1410" width="8.7265625" bestFit="1" customWidth="1"/>
    <col min="1411" max="1411" width="7.26953125" bestFit="1" customWidth="1"/>
    <col min="1412" max="1413" width="10.54296875" bestFit="1" customWidth="1"/>
    <col min="1414" max="1418" width="8.7265625" bestFit="1" customWidth="1"/>
    <col min="1419" max="1419" width="5.453125" bestFit="1" customWidth="1"/>
    <col min="1420" max="1425" width="8.7265625" bestFit="1" customWidth="1"/>
    <col min="1426" max="1426" width="7.26953125" bestFit="1" customWidth="1"/>
    <col min="1427" max="1428" width="10.54296875" bestFit="1" customWidth="1"/>
    <col min="1429" max="1432" width="8.7265625" bestFit="1" customWidth="1"/>
    <col min="1433" max="1433" width="7.26953125" bestFit="1" customWidth="1"/>
    <col min="1434" max="1434" width="10.54296875" bestFit="1" customWidth="1"/>
    <col min="1435" max="1440" width="8.7265625" bestFit="1" customWidth="1"/>
    <col min="1441" max="1441" width="5.453125" bestFit="1" customWidth="1"/>
    <col min="1442" max="1447" width="8.7265625" bestFit="1" customWidth="1"/>
    <col min="1448" max="1448" width="5.453125" bestFit="1" customWidth="1"/>
    <col min="1449" max="1454" width="8.7265625" bestFit="1" customWidth="1"/>
    <col min="1455" max="1455" width="5.453125" bestFit="1" customWidth="1"/>
    <col min="1456" max="1461" width="8.7265625" bestFit="1" customWidth="1"/>
    <col min="1462" max="1462" width="7.26953125" bestFit="1" customWidth="1"/>
    <col min="1463" max="1463" width="10.54296875" bestFit="1" customWidth="1"/>
    <col min="1464" max="1468" width="8.7265625" bestFit="1" customWidth="1"/>
    <col min="1469" max="1469" width="5.453125" bestFit="1" customWidth="1"/>
    <col min="1470" max="1476" width="8.7265625" bestFit="1" customWidth="1"/>
    <col min="1477" max="1477" width="7.26953125" bestFit="1" customWidth="1"/>
    <col min="1478" max="1479" width="10.54296875" bestFit="1" customWidth="1"/>
    <col min="1480" max="1484" width="8.7265625" bestFit="1" customWidth="1"/>
    <col min="1485" max="1485" width="7.26953125" bestFit="1" customWidth="1"/>
    <col min="1486" max="1487" width="10.54296875" bestFit="1" customWidth="1"/>
    <col min="1488" max="1492" width="8.7265625" bestFit="1" customWidth="1"/>
    <col min="1493" max="1493" width="5.453125" bestFit="1" customWidth="1"/>
    <col min="1494" max="1500" width="8.7265625" bestFit="1" customWidth="1"/>
    <col min="1501" max="1501" width="5.453125" bestFit="1" customWidth="1"/>
    <col min="1502" max="1508" width="8.7265625" bestFit="1" customWidth="1"/>
    <col min="1509" max="1509" width="7.26953125" bestFit="1" customWidth="1"/>
    <col min="1510" max="1510" width="10.54296875" bestFit="1" customWidth="1"/>
    <col min="1511" max="1515" width="8.7265625" bestFit="1" customWidth="1"/>
    <col min="1516" max="1516" width="7.26953125" bestFit="1" customWidth="1"/>
    <col min="1517" max="1518" width="10.54296875" bestFit="1" customWidth="1"/>
    <col min="1519" max="1523" width="8.7265625" bestFit="1" customWidth="1"/>
    <col min="1524" max="1524" width="5.453125" bestFit="1" customWidth="1"/>
    <col min="1525" max="1531" width="8.7265625" bestFit="1" customWidth="1"/>
    <col min="1532" max="1532" width="7.26953125" bestFit="1" customWidth="1"/>
    <col min="1533" max="1533" width="10.54296875" bestFit="1" customWidth="1"/>
    <col min="1534" max="1539" width="8.7265625" bestFit="1" customWidth="1"/>
    <col min="1540" max="1540" width="5.453125" bestFit="1" customWidth="1"/>
    <col min="1541" max="1547" width="8.7265625" bestFit="1" customWidth="1"/>
    <col min="1548" max="1548" width="5.453125" bestFit="1" customWidth="1"/>
    <col min="1549" max="1554" width="8.7265625" bestFit="1" customWidth="1"/>
    <col min="1555" max="1555" width="5.453125" bestFit="1" customWidth="1"/>
    <col min="1556" max="1562" width="8.7265625" bestFit="1" customWidth="1"/>
    <col min="1563" max="1563" width="7.26953125" bestFit="1" customWidth="1"/>
    <col min="1564" max="1565" width="10.54296875" bestFit="1" customWidth="1"/>
    <col min="1566" max="1570" width="8.7265625" bestFit="1" customWidth="1"/>
    <col min="1571" max="1571" width="4.6328125" bestFit="1" customWidth="1"/>
    <col min="1572" max="1578" width="7.90625" bestFit="1" customWidth="1"/>
    <col min="1579" max="1579" width="12.08984375" bestFit="1" customWidth="1"/>
  </cols>
  <sheetData>
    <row r="1" spans="1:13" ht="21" x14ac:dyDescent="0.25">
      <c r="A1" s="162" t="s">
        <v>164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</row>
    <row r="2" spans="1:13" s="14" customFormat="1" ht="15.6" x14ac:dyDescent="0.3">
      <c r="A2" s="140" t="s">
        <v>33</v>
      </c>
      <c r="B2" s="14" t="s">
        <v>95</v>
      </c>
      <c r="C2" s="2"/>
      <c r="D2" s="2"/>
      <c r="E2" s="2"/>
      <c r="F2" s="2"/>
      <c r="G2" s="2"/>
      <c r="H2" s="2"/>
      <c r="I2" s="2"/>
      <c r="J2" s="2"/>
      <c r="K2" s="2"/>
      <c r="L2" s="225"/>
      <c r="M2" s="175"/>
    </row>
    <row r="3" spans="1:13" x14ac:dyDescent="0.25">
      <c r="B3"/>
      <c r="C3"/>
      <c r="D3"/>
      <c r="E3"/>
      <c r="F3"/>
      <c r="G3"/>
      <c r="H3"/>
      <c r="I3"/>
      <c r="J3"/>
      <c r="K3"/>
      <c r="L3"/>
      <c r="M3"/>
    </row>
    <row r="4" spans="1:13" x14ac:dyDescent="0.25">
      <c r="A4" s="163" t="s">
        <v>208</v>
      </c>
      <c r="B4" s="1" t="s">
        <v>196</v>
      </c>
      <c r="C4" s="1" t="s">
        <v>197</v>
      </c>
      <c r="D4" s="1" t="s">
        <v>198</v>
      </c>
      <c r="E4" s="1" t="s">
        <v>199</v>
      </c>
      <c r="F4" s="1" t="s">
        <v>200</v>
      </c>
      <c r="G4" s="1" t="s">
        <v>201</v>
      </c>
      <c r="H4" s="1" t="s">
        <v>202</v>
      </c>
      <c r="I4" s="1" t="s">
        <v>203</v>
      </c>
      <c r="J4" s="1" t="s">
        <v>204</v>
      </c>
      <c r="K4" s="1" t="s">
        <v>205</v>
      </c>
      <c r="L4" s="100" t="s">
        <v>206</v>
      </c>
      <c r="M4" s="210" t="s">
        <v>207</v>
      </c>
    </row>
    <row r="5" spans="1:13" x14ac:dyDescent="0.25">
      <c r="A5" s="211" t="s">
        <v>98</v>
      </c>
      <c r="B5" s="212">
        <v>4118</v>
      </c>
      <c r="C5" s="212">
        <v>4231</v>
      </c>
      <c r="D5" s="212">
        <v>4325</v>
      </c>
      <c r="E5" s="212">
        <v>4328</v>
      </c>
      <c r="F5" s="212">
        <v>4260</v>
      </c>
      <c r="G5" s="212"/>
      <c r="H5" s="212"/>
      <c r="I5" s="212"/>
      <c r="J5" s="212">
        <v>22162</v>
      </c>
      <c r="K5" s="212">
        <v>144</v>
      </c>
      <c r="L5" s="143">
        <v>153.90277777777777</v>
      </c>
      <c r="M5" s="213">
        <v>25</v>
      </c>
    </row>
    <row r="6" spans="1:13" x14ac:dyDescent="0.25">
      <c r="A6" s="220" t="s">
        <v>71</v>
      </c>
      <c r="B6" s="164">
        <v>164</v>
      </c>
      <c r="C6" s="164">
        <v>168</v>
      </c>
      <c r="D6" s="164">
        <v>168</v>
      </c>
      <c r="E6" s="164">
        <v>157</v>
      </c>
      <c r="F6" s="164">
        <v>164</v>
      </c>
      <c r="G6" s="164"/>
      <c r="H6" s="164"/>
      <c r="I6" s="164"/>
      <c r="J6" s="164">
        <v>821</v>
      </c>
      <c r="K6" s="164">
        <v>6</v>
      </c>
      <c r="L6" s="3">
        <v>136.83333333333334</v>
      </c>
      <c r="M6" s="165">
        <v>0</v>
      </c>
    </row>
    <row r="7" spans="1:13" x14ac:dyDescent="0.25">
      <c r="A7" s="220" t="s">
        <v>147</v>
      </c>
      <c r="B7" s="164">
        <v>208</v>
      </c>
      <c r="C7" s="164">
        <v>158</v>
      </c>
      <c r="D7" s="164">
        <v>203</v>
      </c>
      <c r="E7" s="164">
        <v>174</v>
      </c>
      <c r="F7" s="164">
        <v>202</v>
      </c>
      <c r="G7" s="164"/>
      <c r="H7" s="164"/>
      <c r="I7" s="164"/>
      <c r="J7" s="164">
        <v>1005</v>
      </c>
      <c r="K7" s="164">
        <v>6</v>
      </c>
      <c r="L7" s="3">
        <v>167.5</v>
      </c>
      <c r="M7" s="165">
        <v>3</v>
      </c>
    </row>
    <row r="8" spans="1:13" x14ac:dyDescent="0.25">
      <c r="A8" s="220" t="s">
        <v>42</v>
      </c>
      <c r="B8" s="164">
        <v>142</v>
      </c>
      <c r="C8" s="164">
        <v>184</v>
      </c>
      <c r="D8" s="164">
        <v>162</v>
      </c>
      <c r="E8" s="164">
        <v>189</v>
      </c>
      <c r="F8" s="164">
        <v>168</v>
      </c>
      <c r="G8" s="164"/>
      <c r="H8" s="164"/>
      <c r="I8" s="164"/>
      <c r="J8" s="164">
        <v>865</v>
      </c>
      <c r="K8" s="164">
        <v>6</v>
      </c>
      <c r="L8" s="3">
        <v>144.16666666666666</v>
      </c>
      <c r="M8" s="165">
        <v>0</v>
      </c>
    </row>
    <row r="9" spans="1:13" x14ac:dyDescent="0.25">
      <c r="A9" s="220" t="s">
        <v>79</v>
      </c>
      <c r="B9" s="164">
        <v>201</v>
      </c>
      <c r="C9" s="164">
        <v>158</v>
      </c>
      <c r="D9" s="164">
        <v>209</v>
      </c>
      <c r="E9" s="164">
        <v>182</v>
      </c>
      <c r="F9" s="164">
        <v>137</v>
      </c>
      <c r="G9" s="164"/>
      <c r="H9" s="164"/>
      <c r="I9" s="164"/>
      <c r="J9" s="164">
        <v>967</v>
      </c>
      <c r="K9" s="164">
        <v>6</v>
      </c>
      <c r="L9" s="3">
        <v>161.16666666666666</v>
      </c>
      <c r="M9" s="165">
        <v>2</v>
      </c>
    </row>
    <row r="10" spans="1:13" x14ac:dyDescent="0.25">
      <c r="A10" s="220" t="s">
        <v>19</v>
      </c>
      <c r="B10" s="164">
        <v>177</v>
      </c>
      <c r="C10" s="164">
        <v>168</v>
      </c>
      <c r="D10" s="164">
        <v>178</v>
      </c>
      <c r="E10" s="164">
        <v>157</v>
      </c>
      <c r="F10" s="164">
        <v>195</v>
      </c>
      <c r="G10" s="164"/>
      <c r="H10" s="164"/>
      <c r="I10" s="164"/>
      <c r="J10" s="164">
        <v>915</v>
      </c>
      <c r="K10" s="164">
        <v>6</v>
      </c>
      <c r="L10" s="3">
        <v>152.5</v>
      </c>
      <c r="M10" s="165">
        <v>0</v>
      </c>
    </row>
    <row r="11" spans="1:13" x14ac:dyDescent="0.25">
      <c r="A11" s="220" t="s">
        <v>46</v>
      </c>
      <c r="B11" s="164">
        <v>128</v>
      </c>
      <c r="C11" s="164">
        <v>155</v>
      </c>
      <c r="D11" s="164">
        <v>180</v>
      </c>
      <c r="E11" s="164">
        <v>181</v>
      </c>
      <c r="F11" s="164">
        <v>189</v>
      </c>
      <c r="G11" s="164"/>
      <c r="H11" s="164"/>
      <c r="I11" s="164"/>
      <c r="J11" s="164">
        <v>873</v>
      </c>
      <c r="K11" s="164">
        <v>6</v>
      </c>
      <c r="L11" s="3">
        <v>145.5</v>
      </c>
      <c r="M11" s="165">
        <v>0</v>
      </c>
    </row>
    <row r="12" spans="1:13" x14ac:dyDescent="0.25">
      <c r="A12" s="220" t="s">
        <v>65</v>
      </c>
      <c r="B12" s="164">
        <v>154</v>
      </c>
      <c r="C12" s="164">
        <v>180</v>
      </c>
      <c r="D12" s="164">
        <v>202</v>
      </c>
      <c r="E12" s="164">
        <v>158</v>
      </c>
      <c r="F12" s="164">
        <v>172</v>
      </c>
      <c r="G12" s="164"/>
      <c r="H12" s="164"/>
      <c r="I12" s="164"/>
      <c r="J12" s="164">
        <v>886</v>
      </c>
      <c r="K12" s="164">
        <v>6</v>
      </c>
      <c r="L12" s="3">
        <v>147.66666666666666</v>
      </c>
      <c r="M12" s="165">
        <v>1</v>
      </c>
    </row>
    <row r="13" spans="1:13" x14ac:dyDescent="0.25">
      <c r="A13" s="220" t="s">
        <v>74</v>
      </c>
      <c r="B13" s="164">
        <v>205</v>
      </c>
      <c r="C13" s="164">
        <v>172</v>
      </c>
      <c r="D13" s="164">
        <v>220</v>
      </c>
      <c r="E13" s="164">
        <v>182</v>
      </c>
      <c r="F13" s="164">
        <v>225</v>
      </c>
      <c r="G13" s="164"/>
      <c r="H13" s="164"/>
      <c r="I13" s="164"/>
      <c r="J13" s="164">
        <v>1064</v>
      </c>
      <c r="K13" s="164">
        <v>6</v>
      </c>
      <c r="L13" s="3">
        <v>177.33333333333334</v>
      </c>
      <c r="M13" s="165">
        <v>3</v>
      </c>
    </row>
    <row r="14" spans="1:13" x14ac:dyDescent="0.25">
      <c r="A14" s="220" t="s">
        <v>35</v>
      </c>
      <c r="B14" s="164">
        <v>154</v>
      </c>
      <c r="C14" s="164">
        <v>149</v>
      </c>
      <c r="D14" s="164">
        <v>172</v>
      </c>
      <c r="E14" s="164">
        <v>187</v>
      </c>
      <c r="F14" s="164">
        <v>174</v>
      </c>
      <c r="G14" s="164"/>
      <c r="H14" s="164"/>
      <c r="I14" s="164"/>
      <c r="J14" s="164">
        <v>836</v>
      </c>
      <c r="K14" s="164">
        <v>6</v>
      </c>
      <c r="L14" s="3">
        <v>139.33333333333334</v>
      </c>
      <c r="M14" s="165">
        <v>0</v>
      </c>
    </row>
    <row r="15" spans="1:13" x14ac:dyDescent="0.25">
      <c r="A15" s="220" t="s">
        <v>139</v>
      </c>
      <c r="B15" s="164">
        <v>243</v>
      </c>
      <c r="C15" s="164">
        <v>235</v>
      </c>
      <c r="D15" s="164">
        <v>192</v>
      </c>
      <c r="E15" s="164">
        <v>190</v>
      </c>
      <c r="F15" s="164">
        <v>195</v>
      </c>
      <c r="G15" s="164"/>
      <c r="H15" s="164"/>
      <c r="I15" s="164"/>
      <c r="J15" s="164">
        <v>1155</v>
      </c>
      <c r="K15" s="164">
        <v>6</v>
      </c>
      <c r="L15" s="3">
        <v>192.5</v>
      </c>
      <c r="M15" s="165">
        <v>2</v>
      </c>
    </row>
    <row r="16" spans="1:13" x14ac:dyDescent="0.25">
      <c r="A16" s="220" t="s">
        <v>159</v>
      </c>
      <c r="B16" s="164">
        <v>157</v>
      </c>
      <c r="C16" s="164">
        <v>222</v>
      </c>
      <c r="D16" s="164">
        <v>208</v>
      </c>
      <c r="E16" s="164">
        <v>176</v>
      </c>
      <c r="F16" s="164">
        <v>199</v>
      </c>
      <c r="G16" s="164"/>
      <c r="H16" s="164"/>
      <c r="I16" s="164"/>
      <c r="J16" s="164">
        <v>1002</v>
      </c>
      <c r="K16" s="164">
        <v>6</v>
      </c>
      <c r="L16" s="3">
        <v>167</v>
      </c>
      <c r="M16" s="165">
        <v>2</v>
      </c>
    </row>
    <row r="17" spans="1:13" x14ac:dyDescent="0.25">
      <c r="A17" s="220" t="s">
        <v>34</v>
      </c>
      <c r="B17" s="164">
        <v>156</v>
      </c>
      <c r="C17" s="164">
        <v>185</v>
      </c>
      <c r="D17" s="164">
        <v>130</v>
      </c>
      <c r="E17" s="164">
        <v>148</v>
      </c>
      <c r="F17" s="164">
        <v>183</v>
      </c>
      <c r="G17" s="164"/>
      <c r="H17" s="164"/>
      <c r="I17" s="164"/>
      <c r="J17" s="164">
        <v>802</v>
      </c>
      <c r="K17" s="164">
        <v>6</v>
      </c>
      <c r="L17" s="3">
        <v>133.66666666666666</v>
      </c>
      <c r="M17" s="165">
        <v>0</v>
      </c>
    </row>
    <row r="18" spans="1:13" x14ac:dyDescent="0.25">
      <c r="A18" s="220" t="s">
        <v>148</v>
      </c>
      <c r="B18" s="164">
        <v>177</v>
      </c>
      <c r="C18" s="164">
        <v>192</v>
      </c>
      <c r="D18" s="164">
        <v>179</v>
      </c>
      <c r="E18" s="164">
        <v>235</v>
      </c>
      <c r="F18" s="164">
        <v>184</v>
      </c>
      <c r="G18" s="164"/>
      <c r="H18" s="164"/>
      <c r="I18" s="164"/>
      <c r="J18" s="164">
        <v>1047</v>
      </c>
      <c r="K18" s="164">
        <v>6</v>
      </c>
      <c r="L18" s="3">
        <v>174.5</v>
      </c>
      <c r="M18" s="165">
        <v>1</v>
      </c>
    </row>
    <row r="19" spans="1:13" x14ac:dyDescent="0.25">
      <c r="A19" s="220" t="s">
        <v>55</v>
      </c>
      <c r="B19" s="164">
        <v>146</v>
      </c>
      <c r="C19" s="164">
        <v>190</v>
      </c>
      <c r="D19" s="164">
        <v>195</v>
      </c>
      <c r="E19" s="164">
        <v>194</v>
      </c>
      <c r="F19" s="164">
        <v>200</v>
      </c>
      <c r="G19" s="164"/>
      <c r="H19" s="164"/>
      <c r="I19" s="164"/>
      <c r="J19" s="164">
        <v>1005</v>
      </c>
      <c r="K19" s="164">
        <v>6</v>
      </c>
      <c r="L19" s="3">
        <v>167.5</v>
      </c>
      <c r="M19" s="165">
        <v>1</v>
      </c>
    </row>
    <row r="20" spans="1:13" x14ac:dyDescent="0.25">
      <c r="A20" s="220" t="s">
        <v>82</v>
      </c>
      <c r="B20" s="164">
        <v>183</v>
      </c>
      <c r="C20" s="164">
        <v>202</v>
      </c>
      <c r="D20" s="164">
        <v>148</v>
      </c>
      <c r="E20" s="164">
        <v>217</v>
      </c>
      <c r="F20" s="164">
        <v>152</v>
      </c>
      <c r="G20" s="164"/>
      <c r="H20" s="164"/>
      <c r="I20" s="164"/>
      <c r="J20" s="164">
        <v>962</v>
      </c>
      <c r="K20" s="164">
        <v>6</v>
      </c>
      <c r="L20" s="3">
        <v>160.33333333333334</v>
      </c>
      <c r="M20" s="165">
        <v>2</v>
      </c>
    </row>
    <row r="21" spans="1:13" x14ac:dyDescent="0.25">
      <c r="A21" s="220" t="s">
        <v>23</v>
      </c>
      <c r="B21" s="164">
        <v>182</v>
      </c>
      <c r="C21" s="164">
        <v>157</v>
      </c>
      <c r="D21" s="164">
        <v>169</v>
      </c>
      <c r="E21" s="164">
        <v>148</v>
      </c>
      <c r="F21" s="164">
        <v>188</v>
      </c>
      <c r="G21" s="164"/>
      <c r="H21" s="164"/>
      <c r="I21" s="164"/>
      <c r="J21" s="164">
        <v>844</v>
      </c>
      <c r="K21" s="164">
        <v>6</v>
      </c>
      <c r="L21" s="3">
        <v>140.66666666666666</v>
      </c>
      <c r="M21" s="165">
        <v>0</v>
      </c>
    </row>
    <row r="22" spans="1:13" x14ac:dyDescent="0.25">
      <c r="A22" s="220" t="s">
        <v>141</v>
      </c>
      <c r="B22" s="164">
        <v>181</v>
      </c>
      <c r="C22" s="164">
        <v>195</v>
      </c>
      <c r="D22" s="164">
        <v>203</v>
      </c>
      <c r="E22" s="164">
        <v>197</v>
      </c>
      <c r="F22" s="164">
        <v>126</v>
      </c>
      <c r="G22" s="164"/>
      <c r="H22" s="164"/>
      <c r="I22" s="164"/>
      <c r="J22" s="164">
        <v>962</v>
      </c>
      <c r="K22" s="164">
        <v>6</v>
      </c>
      <c r="L22" s="3">
        <v>160.33333333333334</v>
      </c>
      <c r="M22" s="165">
        <v>1</v>
      </c>
    </row>
    <row r="23" spans="1:13" x14ac:dyDescent="0.25">
      <c r="A23" s="220" t="s">
        <v>39</v>
      </c>
      <c r="B23" s="164">
        <v>200</v>
      </c>
      <c r="C23" s="164">
        <v>173</v>
      </c>
      <c r="D23" s="164">
        <v>214</v>
      </c>
      <c r="E23" s="164">
        <v>212</v>
      </c>
      <c r="F23" s="164">
        <v>182</v>
      </c>
      <c r="G23" s="164"/>
      <c r="H23" s="164"/>
      <c r="I23" s="164"/>
      <c r="J23" s="164">
        <v>1041</v>
      </c>
      <c r="K23" s="164">
        <v>6</v>
      </c>
      <c r="L23" s="3">
        <v>173.5</v>
      </c>
      <c r="M23" s="165">
        <v>3</v>
      </c>
    </row>
    <row r="24" spans="1:13" x14ac:dyDescent="0.25">
      <c r="A24" s="220" t="s">
        <v>21</v>
      </c>
      <c r="B24" s="164">
        <v>159</v>
      </c>
      <c r="C24" s="164">
        <v>178</v>
      </c>
      <c r="D24" s="164">
        <v>169</v>
      </c>
      <c r="E24" s="164">
        <v>157</v>
      </c>
      <c r="F24" s="164">
        <v>160</v>
      </c>
      <c r="G24" s="164"/>
      <c r="H24" s="164"/>
      <c r="I24" s="164"/>
      <c r="J24" s="164">
        <v>843</v>
      </c>
      <c r="K24" s="164">
        <v>6</v>
      </c>
      <c r="L24" s="3">
        <v>140.5</v>
      </c>
      <c r="M24" s="165">
        <v>0</v>
      </c>
    </row>
    <row r="25" spans="1:13" x14ac:dyDescent="0.25">
      <c r="A25" s="220" t="s">
        <v>165</v>
      </c>
      <c r="B25" s="164">
        <v>152</v>
      </c>
      <c r="C25" s="164">
        <v>195</v>
      </c>
      <c r="D25" s="164">
        <v>134</v>
      </c>
      <c r="E25" s="164">
        <v>184</v>
      </c>
      <c r="F25" s="164">
        <v>155</v>
      </c>
      <c r="G25" s="164"/>
      <c r="H25" s="164"/>
      <c r="I25" s="164"/>
      <c r="J25" s="164">
        <v>820</v>
      </c>
      <c r="K25" s="164">
        <v>6</v>
      </c>
      <c r="L25" s="3">
        <v>136.66666666666666</v>
      </c>
      <c r="M25" s="165">
        <v>0</v>
      </c>
    </row>
    <row r="26" spans="1:13" x14ac:dyDescent="0.25">
      <c r="A26" s="220" t="s">
        <v>15</v>
      </c>
      <c r="B26" s="164">
        <v>135</v>
      </c>
      <c r="C26" s="164">
        <v>129</v>
      </c>
      <c r="D26" s="164">
        <v>159</v>
      </c>
      <c r="E26" s="164">
        <v>201</v>
      </c>
      <c r="F26" s="164">
        <v>159</v>
      </c>
      <c r="G26" s="164"/>
      <c r="H26" s="164"/>
      <c r="I26" s="164"/>
      <c r="J26" s="164">
        <v>783</v>
      </c>
      <c r="K26" s="164">
        <v>6</v>
      </c>
      <c r="L26" s="3">
        <v>130.5</v>
      </c>
      <c r="M26" s="165">
        <v>1</v>
      </c>
    </row>
    <row r="27" spans="1:13" x14ac:dyDescent="0.25">
      <c r="A27" s="220" t="s">
        <v>189</v>
      </c>
      <c r="B27" s="164">
        <v>159</v>
      </c>
      <c r="C27" s="164">
        <v>150</v>
      </c>
      <c r="D27" s="164">
        <v>147</v>
      </c>
      <c r="E27" s="164">
        <v>148</v>
      </c>
      <c r="F27" s="164">
        <v>180</v>
      </c>
      <c r="G27" s="164"/>
      <c r="H27" s="164"/>
      <c r="I27" s="164"/>
      <c r="J27" s="164">
        <v>784</v>
      </c>
      <c r="K27" s="164">
        <v>6</v>
      </c>
      <c r="L27" s="3">
        <v>130.66666666666666</v>
      </c>
      <c r="M27" s="165">
        <v>0</v>
      </c>
    </row>
    <row r="28" spans="1:13" x14ac:dyDescent="0.25">
      <c r="A28" s="220" t="s">
        <v>40</v>
      </c>
      <c r="B28" s="164">
        <v>212</v>
      </c>
      <c r="C28" s="164">
        <v>191</v>
      </c>
      <c r="D28" s="164">
        <v>210</v>
      </c>
      <c r="E28" s="164">
        <v>199</v>
      </c>
      <c r="F28" s="164">
        <v>203</v>
      </c>
      <c r="G28" s="164"/>
      <c r="H28" s="164"/>
      <c r="I28" s="164"/>
      <c r="J28" s="164">
        <v>1095</v>
      </c>
      <c r="K28" s="164">
        <v>6</v>
      </c>
      <c r="L28" s="3">
        <v>182.5</v>
      </c>
      <c r="M28" s="165">
        <v>3</v>
      </c>
    </row>
    <row r="29" spans="1:13" x14ac:dyDescent="0.25">
      <c r="A29" s="220" t="s">
        <v>52</v>
      </c>
      <c r="B29" s="164">
        <v>143</v>
      </c>
      <c r="C29" s="164">
        <v>145</v>
      </c>
      <c r="D29" s="164">
        <v>174</v>
      </c>
      <c r="E29" s="164">
        <v>155</v>
      </c>
      <c r="F29" s="164">
        <v>168</v>
      </c>
      <c r="G29" s="164"/>
      <c r="H29" s="164"/>
      <c r="I29" s="164"/>
      <c r="J29" s="164">
        <v>785</v>
      </c>
      <c r="K29" s="164">
        <v>6</v>
      </c>
      <c r="L29" s="3">
        <v>130.83333333333334</v>
      </c>
      <c r="M29" s="165">
        <v>0</v>
      </c>
    </row>
    <row r="30" spans="1:13" x14ac:dyDescent="0.25">
      <c r="A30" s="168" t="s">
        <v>194</v>
      </c>
      <c r="B30" s="166">
        <v>12596</v>
      </c>
      <c r="C30" s="166">
        <v>12638</v>
      </c>
      <c r="D30" s="166">
        <v>12515</v>
      </c>
      <c r="E30" s="166">
        <v>12849</v>
      </c>
      <c r="F30" s="166">
        <v>12837</v>
      </c>
      <c r="G30" s="166">
        <v>12646</v>
      </c>
      <c r="H30" s="166">
        <v>12591</v>
      </c>
      <c r="I30" s="166">
        <v>12671</v>
      </c>
      <c r="J30" s="166">
        <v>101343</v>
      </c>
      <c r="K30" s="166">
        <v>632</v>
      </c>
      <c r="L30" s="15">
        <v>160.35284810126583</v>
      </c>
      <c r="M30" s="167">
        <v>42</v>
      </c>
    </row>
    <row r="31" spans="1:13" x14ac:dyDescent="0.25">
      <c r="A31" s="220" t="s">
        <v>70</v>
      </c>
      <c r="B31" s="164">
        <v>135</v>
      </c>
      <c r="C31" s="164">
        <v>115</v>
      </c>
      <c r="D31" s="164">
        <v>130</v>
      </c>
      <c r="E31" s="164">
        <v>115</v>
      </c>
      <c r="F31" s="164">
        <v>130</v>
      </c>
      <c r="G31" s="164">
        <v>134</v>
      </c>
      <c r="H31" s="164">
        <v>112</v>
      </c>
      <c r="I31" s="164">
        <v>129</v>
      </c>
      <c r="J31" s="164">
        <v>1000</v>
      </c>
      <c r="K31" s="164">
        <v>8</v>
      </c>
      <c r="L31" s="3">
        <v>125</v>
      </c>
      <c r="M31" s="165">
        <v>0</v>
      </c>
    </row>
    <row r="32" spans="1:13" x14ac:dyDescent="0.25">
      <c r="A32" s="220" t="s">
        <v>149</v>
      </c>
      <c r="B32" s="164">
        <v>161</v>
      </c>
      <c r="C32" s="164">
        <v>146</v>
      </c>
      <c r="D32" s="164">
        <v>146</v>
      </c>
      <c r="E32" s="164">
        <v>227</v>
      </c>
      <c r="F32" s="164">
        <v>225</v>
      </c>
      <c r="G32" s="164">
        <v>200</v>
      </c>
      <c r="H32" s="164">
        <v>141</v>
      </c>
      <c r="I32" s="164">
        <v>155</v>
      </c>
      <c r="J32" s="164">
        <v>1401</v>
      </c>
      <c r="K32" s="164">
        <v>8</v>
      </c>
      <c r="L32" s="3">
        <v>175.125</v>
      </c>
      <c r="M32" s="165">
        <v>3</v>
      </c>
    </row>
    <row r="33" spans="1:13" x14ac:dyDescent="0.25">
      <c r="A33" s="220" t="s">
        <v>14</v>
      </c>
      <c r="B33" s="164">
        <v>169</v>
      </c>
      <c r="C33" s="164">
        <v>153</v>
      </c>
      <c r="D33" s="164">
        <v>138</v>
      </c>
      <c r="E33" s="164">
        <v>146</v>
      </c>
      <c r="F33" s="164">
        <v>192</v>
      </c>
      <c r="G33" s="164">
        <v>151</v>
      </c>
      <c r="H33" s="164">
        <v>174</v>
      </c>
      <c r="I33" s="164">
        <v>150</v>
      </c>
      <c r="J33" s="164">
        <v>1273</v>
      </c>
      <c r="K33" s="164">
        <v>8</v>
      </c>
      <c r="L33" s="3">
        <v>159.125</v>
      </c>
      <c r="M33" s="165">
        <v>0</v>
      </c>
    </row>
    <row r="34" spans="1:13" x14ac:dyDescent="0.25">
      <c r="A34" s="220" t="s">
        <v>153</v>
      </c>
      <c r="B34" s="164">
        <v>186</v>
      </c>
      <c r="C34" s="164">
        <v>168</v>
      </c>
      <c r="D34" s="164">
        <v>176</v>
      </c>
      <c r="E34" s="164">
        <v>132</v>
      </c>
      <c r="F34" s="164">
        <v>167</v>
      </c>
      <c r="G34" s="164">
        <v>166</v>
      </c>
      <c r="H34" s="164">
        <v>164</v>
      </c>
      <c r="I34" s="164">
        <v>191</v>
      </c>
      <c r="J34" s="164">
        <v>1350</v>
      </c>
      <c r="K34" s="164">
        <v>8</v>
      </c>
      <c r="L34" s="3">
        <v>168.75</v>
      </c>
      <c r="M34" s="165">
        <v>0</v>
      </c>
    </row>
    <row r="35" spans="1:13" x14ac:dyDescent="0.25">
      <c r="A35" s="220" t="s">
        <v>45</v>
      </c>
      <c r="B35" s="164">
        <v>202</v>
      </c>
      <c r="C35" s="164">
        <v>139</v>
      </c>
      <c r="D35" s="164">
        <v>155</v>
      </c>
      <c r="E35" s="164">
        <v>157</v>
      </c>
      <c r="F35" s="164">
        <v>163</v>
      </c>
      <c r="G35" s="164">
        <v>199</v>
      </c>
      <c r="H35" s="164">
        <v>178</v>
      </c>
      <c r="I35" s="164">
        <v>141</v>
      </c>
      <c r="J35" s="164">
        <v>1334</v>
      </c>
      <c r="K35" s="164">
        <v>8</v>
      </c>
      <c r="L35" s="3">
        <v>166.75</v>
      </c>
      <c r="M35" s="165">
        <v>1</v>
      </c>
    </row>
    <row r="36" spans="1:13" x14ac:dyDescent="0.25">
      <c r="A36" s="220" t="s">
        <v>142</v>
      </c>
      <c r="B36" s="164">
        <v>141</v>
      </c>
      <c r="C36" s="164">
        <v>183</v>
      </c>
      <c r="D36" s="164">
        <v>146</v>
      </c>
      <c r="E36" s="164">
        <v>173</v>
      </c>
      <c r="F36" s="164">
        <v>145</v>
      </c>
      <c r="G36" s="164">
        <v>135</v>
      </c>
      <c r="H36" s="164">
        <v>125</v>
      </c>
      <c r="I36" s="164">
        <v>140</v>
      </c>
      <c r="J36" s="164">
        <v>1188</v>
      </c>
      <c r="K36" s="164">
        <v>8</v>
      </c>
      <c r="L36" s="3">
        <v>148.5</v>
      </c>
      <c r="M36" s="165">
        <v>0</v>
      </c>
    </row>
    <row r="37" spans="1:13" x14ac:dyDescent="0.25">
      <c r="A37" s="220" t="s">
        <v>83</v>
      </c>
      <c r="B37" s="164">
        <v>148</v>
      </c>
      <c r="C37" s="164">
        <v>169</v>
      </c>
      <c r="D37" s="164">
        <v>156</v>
      </c>
      <c r="E37" s="164">
        <v>205</v>
      </c>
      <c r="F37" s="164">
        <v>160</v>
      </c>
      <c r="G37" s="164">
        <v>129</v>
      </c>
      <c r="H37" s="164">
        <v>187</v>
      </c>
      <c r="I37" s="164">
        <v>191</v>
      </c>
      <c r="J37" s="164">
        <v>1345</v>
      </c>
      <c r="K37" s="164">
        <v>8</v>
      </c>
      <c r="L37" s="3">
        <v>168.125</v>
      </c>
      <c r="M37" s="165">
        <v>1</v>
      </c>
    </row>
    <row r="38" spans="1:13" x14ac:dyDescent="0.25">
      <c r="A38" s="220" t="s">
        <v>71</v>
      </c>
      <c r="B38" s="164">
        <v>178</v>
      </c>
      <c r="C38" s="164">
        <v>187</v>
      </c>
      <c r="D38" s="164">
        <v>153</v>
      </c>
      <c r="E38" s="164">
        <v>169</v>
      </c>
      <c r="F38" s="164">
        <v>203</v>
      </c>
      <c r="G38" s="164">
        <v>208</v>
      </c>
      <c r="H38" s="164">
        <v>178</v>
      </c>
      <c r="I38" s="164">
        <v>224</v>
      </c>
      <c r="J38" s="164">
        <v>1500</v>
      </c>
      <c r="K38" s="164">
        <v>8</v>
      </c>
      <c r="L38" s="3">
        <v>187.5</v>
      </c>
      <c r="M38" s="165">
        <v>3</v>
      </c>
    </row>
    <row r="39" spans="1:13" x14ac:dyDescent="0.25">
      <c r="A39" s="220" t="s">
        <v>176</v>
      </c>
      <c r="B39" s="164">
        <v>159</v>
      </c>
      <c r="C39" s="164">
        <v>161</v>
      </c>
      <c r="D39" s="164">
        <v>161</v>
      </c>
      <c r="E39" s="164">
        <v>137</v>
      </c>
      <c r="F39" s="164">
        <v>144</v>
      </c>
      <c r="G39" s="164">
        <v>165</v>
      </c>
      <c r="H39" s="164">
        <v>152</v>
      </c>
      <c r="I39" s="164">
        <v>154</v>
      </c>
      <c r="J39" s="164">
        <v>1233</v>
      </c>
      <c r="K39" s="164">
        <v>8</v>
      </c>
      <c r="L39" s="3">
        <v>154.125</v>
      </c>
      <c r="M39" s="165">
        <v>0</v>
      </c>
    </row>
    <row r="40" spans="1:13" x14ac:dyDescent="0.25">
      <c r="A40" s="220" t="s">
        <v>147</v>
      </c>
      <c r="B40" s="164">
        <v>156</v>
      </c>
      <c r="C40" s="164">
        <v>162</v>
      </c>
      <c r="D40" s="164">
        <v>140</v>
      </c>
      <c r="E40" s="164">
        <v>176</v>
      </c>
      <c r="F40" s="164">
        <v>196</v>
      </c>
      <c r="G40" s="164">
        <v>194</v>
      </c>
      <c r="H40" s="164">
        <v>180</v>
      </c>
      <c r="I40" s="164">
        <v>177</v>
      </c>
      <c r="J40" s="164">
        <v>1381</v>
      </c>
      <c r="K40" s="164">
        <v>8</v>
      </c>
      <c r="L40" s="3">
        <v>172.625</v>
      </c>
      <c r="M40" s="165">
        <v>0</v>
      </c>
    </row>
    <row r="41" spans="1:13" x14ac:dyDescent="0.25">
      <c r="A41" s="220" t="s">
        <v>53</v>
      </c>
      <c r="B41" s="164">
        <v>150</v>
      </c>
      <c r="C41" s="164">
        <v>168</v>
      </c>
      <c r="D41" s="164">
        <v>146</v>
      </c>
      <c r="E41" s="164">
        <v>182</v>
      </c>
      <c r="F41" s="164">
        <v>213</v>
      </c>
      <c r="G41" s="164">
        <v>151</v>
      </c>
      <c r="H41" s="164">
        <v>182</v>
      </c>
      <c r="I41" s="164">
        <v>193</v>
      </c>
      <c r="J41" s="164">
        <v>1385</v>
      </c>
      <c r="K41" s="164">
        <v>8</v>
      </c>
      <c r="L41" s="3">
        <v>173.125</v>
      </c>
      <c r="M41" s="165">
        <v>1</v>
      </c>
    </row>
    <row r="42" spans="1:13" x14ac:dyDescent="0.25">
      <c r="A42" s="220" t="s">
        <v>42</v>
      </c>
      <c r="B42" s="164">
        <v>197</v>
      </c>
      <c r="C42" s="164">
        <v>196</v>
      </c>
      <c r="D42" s="164">
        <v>175</v>
      </c>
      <c r="E42" s="164">
        <v>143</v>
      </c>
      <c r="F42" s="164">
        <v>184</v>
      </c>
      <c r="G42" s="164">
        <v>189</v>
      </c>
      <c r="H42" s="164">
        <v>151</v>
      </c>
      <c r="I42" s="164">
        <v>175</v>
      </c>
      <c r="J42" s="164">
        <v>1410</v>
      </c>
      <c r="K42" s="164">
        <v>8</v>
      </c>
      <c r="L42" s="3">
        <v>176.25</v>
      </c>
      <c r="M42" s="165">
        <v>0</v>
      </c>
    </row>
    <row r="43" spans="1:13" x14ac:dyDescent="0.25">
      <c r="A43" s="220" t="s">
        <v>79</v>
      </c>
      <c r="B43" s="164">
        <v>189</v>
      </c>
      <c r="C43" s="164">
        <v>168</v>
      </c>
      <c r="D43" s="164">
        <v>161</v>
      </c>
      <c r="E43" s="164">
        <v>159</v>
      </c>
      <c r="F43" s="164">
        <v>169</v>
      </c>
      <c r="G43" s="164">
        <v>182</v>
      </c>
      <c r="H43" s="164">
        <v>159</v>
      </c>
      <c r="I43" s="164">
        <v>182</v>
      </c>
      <c r="J43" s="164">
        <v>1369</v>
      </c>
      <c r="K43" s="164">
        <v>8</v>
      </c>
      <c r="L43" s="3">
        <v>171.125</v>
      </c>
      <c r="M43" s="165">
        <v>0</v>
      </c>
    </row>
    <row r="44" spans="1:13" x14ac:dyDescent="0.25">
      <c r="A44" s="220" t="s">
        <v>78</v>
      </c>
      <c r="B44" s="164">
        <v>156</v>
      </c>
      <c r="C44" s="164">
        <v>165</v>
      </c>
      <c r="D44" s="164">
        <v>158</v>
      </c>
      <c r="E44" s="164">
        <v>145</v>
      </c>
      <c r="F44" s="164">
        <v>126</v>
      </c>
      <c r="G44" s="164">
        <v>157</v>
      </c>
      <c r="H44" s="164">
        <v>126</v>
      </c>
      <c r="I44" s="164">
        <v>160</v>
      </c>
      <c r="J44" s="164">
        <v>1193</v>
      </c>
      <c r="K44" s="164">
        <v>8</v>
      </c>
      <c r="L44" s="3">
        <v>149.125</v>
      </c>
      <c r="M44" s="165">
        <v>0</v>
      </c>
    </row>
    <row r="45" spans="1:13" x14ac:dyDescent="0.25">
      <c r="A45" s="220" t="s">
        <v>155</v>
      </c>
      <c r="B45" s="164">
        <v>168</v>
      </c>
      <c r="C45" s="164">
        <v>197</v>
      </c>
      <c r="D45" s="164">
        <v>187</v>
      </c>
      <c r="E45" s="164">
        <v>168</v>
      </c>
      <c r="F45" s="164">
        <v>189</v>
      </c>
      <c r="G45" s="164">
        <v>180</v>
      </c>
      <c r="H45" s="164">
        <v>180</v>
      </c>
      <c r="I45" s="164">
        <v>126</v>
      </c>
      <c r="J45" s="164">
        <v>1395</v>
      </c>
      <c r="K45" s="164">
        <v>8</v>
      </c>
      <c r="L45" s="3">
        <v>174.375</v>
      </c>
      <c r="M45" s="165">
        <v>0</v>
      </c>
    </row>
    <row r="46" spans="1:13" x14ac:dyDescent="0.25">
      <c r="A46" s="220" t="s">
        <v>19</v>
      </c>
      <c r="B46" s="164">
        <v>166</v>
      </c>
      <c r="C46" s="164">
        <v>191</v>
      </c>
      <c r="D46" s="164">
        <v>146</v>
      </c>
      <c r="E46" s="164">
        <v>202</v>
      </c>
      <c r="F46" s="164">
        <v>169</v>
      </c>
      <c r="G46" s="164">
        <v>193</v>
      </c>
      <c r="H46" s="164">
        <v>220</v>
      </c>
      <c r="I46" s="164">
        <v>209</v>
      </c>
      <c r="J46" s="164">
        <v>1496</v>
      </c>
      <c r="K46" s="164">
        <v>8</v>
      </c>
      <c r="L46" s="3">
        <v>187</v>
      </c>
      <c r="M46" s="165">
        <v>3</v>
      </c>
    </row>
    <row r="47" spans="1:13" x14ac:dyDescent="0.25">
      <c r="A47" s="220" t="s">
        <v>46</v>
      </c>
      <c r="B47" s="164">
        <v>168</v>
      </c>
      <c r="C47" s="164">
        <v>147</v>
      </c>
      <c r="D47" s="164">
        <v>203</v>
      </c>
      <c r="E47" s="164">
        <v>192</v>
      </c>
      <c r="F47" s="164">
        <v>141</v>
      </c>
      <c r="G47" s="164">
        <v>169</v>
      </c>
      <c r="H47" s="164">
        <v>145</v>
      </c>
      <c r="I47" s="164">
        <v>184</v>
      </c>
      <c r="J47" s="164">
        <v>1349</v>
      </c>
      <c r="K47" s="164">
        <v>8</v>
      </c>
      <c r="L47" s="3">
        <v>168.625</v>
      </c>
      <c r="M47" s="165">
        <v>1</v>
      </c>
    </row>
    <row r="48" spans="1:13" x14ac:dyDescent="0.25">
      <c r="A48" s="220" t="s">
        <v>67</v>
      </c>
      <c r="B48" s="164">
        <v>179</v>
      </c>
      <c r="C48" s="164">
        <v>173</v>
      </c>
      <c r="D48" s="164">
        <v>213</v>
      </c>
      <c r="E48" s="164">
        <v>219</v>
      </c>
      <c r="F48" s="164">
        <v>211</v>
      </c>
      <c r="G48" s="164">
        <v>178</v>
      </c>
      <c r="H48" s="164">
        <v>212</v>
      </c>
      <c r="I48" s="164">
        <v>178</v>
      </c>
      <c r="J48" s="164">
        <v>1563</v>
      </c>
      <c r="K48" s="164">
        <v>8</v>
      </c>
      <c r="L48" s="3">
        <v>195.375</v>
      </c>
      <c r="M48" s="165">
        <v>4</v>
      </c>
    </row>
    <row r="49" spans="1:13" x14ac:dyDescent="0.25">
      <c r="A49" s="220" t="s">
        <v>138</v>
      </c>
      <c r="B49" s="164">
        <v>156</v>
      </c>
      <c r="C49" s="164">
        <v>123</v>
      </c>
      <c r="D49" s="164">
        <v>140</v>
      </c>
      <c r="E49" s="164">
        <v>139</v>
      </c>
      <c r="F49" s="164">
        <v>152</v>
      </c>
      <c r="G49" s="164">
        <v>148</v>
      </c>
      <c r="H49" s="164">
        <v>117</v>
      </c>
      <c r="I49" s="164">
        <v>135</v>
      </c>
      <c r="J49" s="164">
        <v>1110</v>
      </c>
      <c r="K49" s="164">
        <v>8</v>
      </c>
      <c r="L49" s="3">
        <v>138.75</v>
      </c>
      <c r="M49" s="165">
        <v>0</v>
      </c>
    </row>
    <row r="50" spans="1:13" x14ac:dyDescent="0.25">
      <c r="A50" s="220" t="s">
        <v>18</v>
      </c>
      <c r="B50" s="164">
        <v>110</v>
      </c>
      <c r="C50" s="164">
        <v>127</v>
      </c>
      <c r="D50" s="164">
        <v>116</v>
      </c>
      <c r="E50" s="164">
        <v>111</v>
      </c>
      <c r="F50" s="164">
        <v>108</v>
      </c>
      <c r="G50" s="164">
        <v>125</v>
      </c>
      <c r="H50" s="164">
        <v>117</v>
      </c>
      <c r="I50" s="164">
        <v>121</v>
      </c>
      <c r="J50" s="164">
        <v>935</v>
      </c>
      <c r="K50" s="164">
        <v>8</v>
      </c>
      <c r="L50" s="3">
        <v>116.875</v>
      </c>
      <c r="M50" s="165">
        <v>0</v>
      </c>
    </row>
    <row r="51" spans="1:13" x14ac:dyDescent="0.25">
      <c r="A51" s="220" t="s">
        <v>65</v>
      </c>
      <c r="B51" s="164">
        <v>185</v>
      </c>
      <c r="C51" s="164">
        <v>169</v>
      </c>
      <c r="D51" s="164">
        <v>177</v>
      </c>
      <c r="E51" s="164">
        <v>200</v>
      </c>
      <c r="F51" s="164">
        <v>183</v>
      </c>
      <c r="G51" s="164">
        <v>114</v>
      </c>
      <c r="H51" s="164">
        <v>153</v>
      </c>
      <c r="I51" s="164">
        <v>181</v>
      </c>
      <c r="J51" s="164">
        <v>1362</v>
      </c>
      <c r="K51" s="164">
        <v>8</v>
      </c>
      <c r="L51" s="3">
        <v>170.25</v>
      </c>
      <c r="M51" s="165">
        <v>1</v>
      </c>
    </row>
    <row r="52" spans="1:13" x14ac:dyDescent="0.25">
      <c r="A52" s="220" t="s">
        <v>74</v>
      </c>
      <c r="B52" s="164">
        <v>155</v>
      </c>
      <c r="C52" s="164">
        <v>182</v>
      </c>
      <c r="D52" s="164">
        <v>191</v>
      </c>
      <c r="E52" s="164">
        <v>176</v>
      </c>
      <c r="F52" s="164">
        <v>178</v>
      </c>
      <c r="G52" s="164">
        <v>168</v>
      </c>
      <c r="H52" s="164">
        <v>203</v>
      </c>
      <c r="I52" s="164">
        <v>186</v>
      </c>
      <c r="J52" s="164">
        <v>1439</v>
      </c>
      <c r="K52" s="164">
        <v>8</v>
      </c>
      <c r="L52" s="3">
        <v>179.875</v>
      </c>
      <c r="M52" s="165">
        <v>1</v>
      </c>
    </row>
    <row r="53" spans="1:13" x14ac:dyDescent="0.25">
      <c r="A53" s="220" t="s">
        <v>60</v>
      </c>
      <c r="B53" s="164">
        <v>103</v>
      </c>
      <c r="C53" s="164">
        <v>145</v>
      </c>
      <c r="D53" s="164">
        <v>149</v>
      </c>
      <c r="E53" s="164">
        <v>143</v>
      </c>
      <c r="F53" s="164">
        <v>122</v>
      </c>
      <c r="G53" s="164">
        <v>111</v>
      </c>
      <c r="H53" s="164">
        <v>146</v>
      </c>
      <c r="I53" s="164">
        <v>127</v>
      </c>
      <c r="J53" s="164">
        <v>1046</v>
      </c>
      <c r="K53" s="164">
        <v>8</v>
      </c>
      <c r="L53" s="3">
        <v>130.75</v>
      </c>
      <c r="M53" s="165">
        <v>0</v>
      </c>
    </row>
    <row r="54" spans="1:13" x14ac:dyDescent="0.25">
      <c r="A54" s="220" t="s">
        <v>35</v>
      </c>
      <c r="B54" s="164">
        <v>146</v>
      </c>
      <c r="C54" s="164">
        <v>158</v>
      </c>
      <c r="D54" s="164">
        <v>177</v>
      </c>
      <c r="E54" s="164">
        <v>165</v>
      </c>
      <c r="F54" s="164">
        <v>129</v>
      </c>
      <c r="G54" s="164">
        <v>161</v>
      </c>
      <c r="H54" s="164">
        <v>156</v>
      </c>
      <c r="I54" s="164">
        <v>170</v>
      </c>
      <c r="J54" s="164">
        <v>1262</v>
      </c>
      <c r="K54" s="164">
        <v>8</v>
      </c>
      <c r="L54" s="3">
        <v>157.75</v>
      </c>
      <c r="M54" s="165">
        <v>0</v>
      </c>
    </row>
    <row r="55" spans="1:13" x14ac:dyDescent="0.25">
      <c r="A55" s="220" t="s">
        <v>68</v>
      </c>
      <c r="B55" s="164">
        <v>157</v>
      </c>
      <c r="C55" s="164">
        <v>132</v>
      </c>
      <c r="D55" s="164">
        <v>149</v>
      </c>
      <c r="E55" s="164">
        <v>144</v>
      </c>
      <c r="F55" s="164">
        <v>155</v>
      </c>
      <c r="G55" s="164">
        <v>189</v>
      </c>
      <c r="H55" s="164">
        <v>155</v>
      </c>
      <c r="I55" s="164">
        <v>135</v>
      </c>
      <c r="J55" s="164">
        <v>1216</v>
      </c>
      <c r="K55" s="164">
        <v>8</v>
      </c>
      <c r="L55" s="3">
        <v>152</v>
      </c>
      <c r="M55" s="165">
        <v>0</v>
      </c>
    </row>
    <row r="56" spans="1:13" x14ac:dyDescent="0.25">
      <c r="A56" s="220" t="s">
        <v>167</v>
      </c>
      <c r="B56" s="164">
        <v>145</v>
      </c>
      <c r="C56" s="164">
        <v>122</v>
      </c>
      <c r="D56" s="164">
        <v>109</v>
      </c>
      <c r="E56" s="164">
        <v>133</v>
      </c>
      <c r="F56" s="164">
        <v>117</v>
      </c>
      <c r="G56" s="164">
        <v>144</v>
      </c>
      <c r="H56" s="164">
        <v>158</v>
      </c>
      <c r="I56" s="164">
        <v>166</v>
      </c>
      <c r="J56" s="164">
        <v>1094</v>
      </c>
      <c r="K56" s="164">
        <v>8</v>
      </c>
      <c r="L56" s="3">
        <v>136.75</v>
      </c>
      <c r="M56" s="165">
        <v>0</v>
      </c>
    </row>
    <row r="57" spans="1:13" x14ac:dyDescent="0.25">
      <c r="A57" s="220" t="s">
        <v>139</v>
      </c>
      <c r="B57" s="164">
        <v>161</v>
      </c>
      <c r="C57" s="164">
        <v>193</v>
      </c>
      <c r="D57" s="164">
        <v>145</v>
      </c>
      <c r="E57" s="164">
        <v>194</v>
      </c>
      <c r="F57" s="164">
        <v>246</v>
      </c>
      <c r="G57" s="164">
        <v>220</v>
      </c>
      <c r="H57" s="164">
        <v>196</v>
      </c>
      <c r="I57" s="164">
        <v>178</v>
      </c>
      <c r="J57" s="164">
        <v>1533</v>
      </c>
      <c r="K57" s="164">
        <v>8</v>
      </c>
      <c r="L57" s="3">
        <v>191.625</v>
      </c>
      <c r="M57" s="165">
        <v>2</v>
      </c>
    </row>
    <row r="58" spans="1:13" x14ac:dyDescent="0.25">
      <c r="A58" s="220" t="s">
        <v>154</v>
      </c>
      <c r="B58" s="164">
        <v>178</v>
      </c>
      <c r="C58" s="164">
        <v>138</v>
      </c>
      <c r="D58" s="164">
        <v>187</v>
      </c>
      <c r="E58" s="164">
        <v>176</v>
      </c>
      <c r="F58" s="164">
        <v>158</v>
      </c>
      <c r="G58" s="164">
        <v>176</v>
      </c>
      <c r="H58" s="164">
        <v>155</v>
      </c>
      <c r="I58" s="164">
        <v>174</v>
      </c>
      <c r="J58" s="164">
        <v>1342</v>
      </c>
      <c r="K58" s="164">
        <v>8</v>
      </c>
      <c r="L58" s="3">
        <v>167.75</v>
      </c>
      <c r="M58" s="165">
        <v>0</v>
      </c>
    </row>
    <row r="59" spans="1:13" x14ac:dyDescent="0.25">
      <c r="A59" s="220" t="s">
        <v>81</v>
      </c>
      <c r="B59" s="164">
        <v>198</v>
      </c>
      <c r="C59" s="164">
        <v>166</v>
      </c>
      <c r="D59" s="164">
        <v>165</v>
      </c>
      <c r="E59" s="164">
        <v>166</v>
      </c>
      <c r="F59" s="164">
        <v>166</v>
      </c>
      <c r="G59" s="164">
        <v>143</v>
      </c>
      <c r="H59" s="164">
        <v>173</v>
      </c>
      <c r="I59" s="164">
        <v>158</v>
      </c>
      <c r="J59" s="164">
        <v>1335</v>
      </c>
      <c r="K59" s="164">
        <v>8</v>
      </c>
      <c r="L59" s="3">
        <v>166.875</v>
      </c>
      <c r="M59" s="165">
        <v>0</v>
      </c>
    </row>
    <row r="60" spans="1:13" x14ac:dyDescent="0.25">
      <c r="A60" s="220" t="s">
        <v>48</v>
      </c>
      <c r="B60" s="164">
        <v>185</v>
      </c>
      <c r="C60" s="164">
        <v>173</v>
      </c>
      <c r="D60" s="164">
        <v>215</v>
      </c>
      <c r="E60" s="164">
        <v>136</v>
      </c>
      <c r="F60" s="164">
        <v>161</v>
      </c>
      <c r="G60" s="164">
        <v>158</v>
      </c>
      <c r="H60" s="164">
        <v>155</v>
      </c>
      <c r="I60" s="164">
        <v>172</v>
      </c>
      <c r="J60" s="164">
        <v>1355</v>
      </c>
      <c r="K60" s="164">
        <v>8</v>
      </c>
      <c r="L60" s="3">
        <v>169.375</v>
      </c>
      <c r="M60" s="165">
        <v>1</v>
      </c>
    </row>
    <row r="61" spans="1:13" x14ac:dyDescent="0.25">
      <c r="A61" s="220" t="s">
        <v>73</v>
      </c>
      <c r="B61" s="164">
        <v>182</v>
      </c>
      <c r="C61" s="164">
        <v>156</v>
      </c>
      <c r="D61" s="164">
        <v>174</v>
      </c>
      <c r="E61" s="164">
        <v>194</v>
      </c>
      <c r="F61" s="164">
        <v>198</v>
      </c>
      <c r="G61" s="164">
        <v>165</v>
      </c>
      <c r="H61" s="164">
        <v>178</v>
      </c>
      <c r="I61" s="164">
        <v>196</v>
      </c>
      <c r="J61" s="164">
        <v>1443</v>
      </c>
      <c r="K61" s="164">
        <v>8</v>
      </c>
      <c r="L61" s="3">
        <v>180.375</v>
      </c>
      <c r="M61" s="165">
        <v>0</v>
      </c>
    </row>
    <row r="62" spans="1:13" x14ac:dyDescent="0.25">
      <c r="A62" s="220" t="s">
        <v>57</v>
      </c>
      <c r="B62" s="164">
        <v>158</v>
      </c>
      <c r="C62" s="164">
        <v>173</v>
      </c>
      <c r="D62" s="164">
        <v>169</v>
      </c>
      <c r="E62" s="164">
        <v>196</v>
      </c>
      <c r="F62" s="164">
        <v>195</v>
      </c>
      <c r="G62" s="164">
        <v>168</v>
      </c>
      <c r="H62" s="164">
        <v>182</v>
      </c>
      <c r="I62" s="164">
        <v>140</v>
      </c>
      <c r="J62" s="164">
        <v>1381</v>
      </c>
      <c r="K62" s="164">
        <v>8</v>
      </c>
      <c r="L62" s="3">
        <v>172.625</v>
      </c>
      <c r="M62" s="165">
        <v>0</v>
      </c>
    </row>
    <row r="63" spans="1:13" x14ac:dyDescent="0.25">
      <c r="A63" s="220" t="s">
        <v>20</v>
      </c>
      <c r="B63" s="164">
        <v>139</v>
      </c>
      <c r="C63" s="164">
        <v>154</v>
      </c>
      <c r="D63" s="164">
        <v>164</v>
      </c>
      <c r="E63" s="164">
        <v>189</v>
      </c>
      <c r="F63" s="164">
        <v>129</v>
      </c>
      <c r="G63" s="164">
        <v>170</v>
      </c>
      <c r="H63" s="164">
        <v>168</v>
      </c>
      <c r="I63" s="164">
        <v>152</v>
      </c>
      <c r="J63" s="164">
        <v>1265</v>
      </c>
      <c r="K63" s="164">
        <v>8</v>
      </c>
      <c r="L63" s="3">
        <v>158.125</v>
      </c>
      <c r="M63" s="165">
        <v>0</v>
      </c>
    </row>
    <row r="64" spans="1:13" x14ac:dyDescent="0.25">
      <c r="A64" s="220" t="s">
        <v>174</v>
      </c>
      <c r="B64" s="164">
        <v>176</v>
      </c>
      <c r="C64" s="164">
        <v>165</v>
      </c>
      <c r="D64" s="164">
        <v>180</v>
      </c>
      <c r="E64" s="164">
        <v>166</v>
      </c>
      <c r="F64" s="164">
        <v>173</v>
      </c>
      <c r="G64" s="164">
        <v>155</v>
      </c>
      <c r="H64" s="164">
        <v>125</v>
      </c>
      <c r="I64" s="164">
        <v>138</v>
      </c>
      <c r="J64" s="164">
        <v>1278</v>
      </c>
      <c r="K64" s="164">
        <v>8</v>
      </c>
      <c r="L64" s="3">
        <v>159.75</v>
      </c>
      <c r="M64" s="165">
        <v>0</v>
      </c>
    </row>
    <row r="65" spans="1:13" x14ac:dyDescent="0.25">
      <c r="A65" s="220" t="s">
        <v>31</v>
      </c>
      <c r="B65" s="164">
        <v>113</v>
      </c>
      <c r="C65" s="164">
        <v>122</v>
      </c>
      <c r="D65" s="164">
        <v>144</v>
      </c>
      <c r="E65" s="164">
        <v>127</v>
      </c>
      <c r="F65" s="164">
        <v>118</v>
      </c>
      <c r="G65" s="164">
        <v>106</v>
      </c>
      <c r="H65" s="164">
        <v>145</v>
      </c>
      <c r="I65" s="164">
        <v>130</v>
      </c>
      <c r="J65" s="164">
        <v>1005</v>
      </c>
      <c r="K65" s="164">
        <v>8</v>
      </c>
      <c r="L65" s="3">
        <v>125.625</v>
      </c>
      <c r="M65" s="165">
        <v>0</v>
      </c>
    </row>
    <row r="66" spans="1:13" x14ac:dyDescent="0.25">
      <c r="A66" s="220" t="s">
        <v>17</v>
      </c>
      <c r="B66" s="164">
        <v>114</v>
      </c>
      <c r="C66" s="164">
        <v>164</v>
      </c>
      <c r="D66" s="164">
        <v>123</v>
      </c>
      <c r="E66" s="164">
        <v>153</v>
      </c>
      <c r="F66" s="164">
        <v>150</v>
      </c>
      <c r="G66" s="164">
        <v>147</v>
      </c>
      <c r="H66" s="164">
        <v>117</v>
      </c>
      <c r="I66" s="164">
        <v>130</v>
      </c>
      <c r="J66" s="164">
        <v>1098</v>
      </c>
      <c r="K66" s="164">
        <v>8</v>
      </c>
      <c r="L66" s="3">
        <v>137.25</v>
      </c>
      <c r="M66" s="165">
        <v>0</v>
      </c>
    </row>
    <row r="67" spans="1:13" x14ac:dyDescent="0.25">
      <c r="A67" s="220" t="s">
        <v>26</v>
      </c>
      <c r="B67" s="164">
        <v>130</v>
      </c>
      <c r="C67" s="164">
        <v>117</v>
      </c>
      <c r="D67" s="164">
        <v>115</v>
      </c>
      <c r="E67" s="164">
        <v>126</v>
      </c>
      <c r="F67" s="164">
        <v>121</v>
      </c>
      <c r="G67" s="164">
        <v>109</v>
      </c>
      <c r="H67" s="164">
        <v>132</v>
      </c>
      <c r="I67" s="164">
        <v>126</v>
      </c>
      <c r="J67" s="164">
        <v>976</v>
      </c>
      <c r="K67" s="164">
        <v>8</v>
      </c>
      <c r="L67" s="3">
        <v>122</v>
      </c>
      <c r="M67" s="165">
        <v>0</v>
      </c>
    </row>
    <row r="68" spans="1:13" x14ac:dyDescent="0.25">
      <c r="A68" s="220" t="s">
        <v>159</v>
      </c>
      <c r="B68" s="164">
        <v>224</v>
      </c>
      <c r="C68" s="164">
        <v>183</v>
      </c>
      <c r="D68" s="164">
        <v>159</v>
      </c>
      <c r="E68" s="164">
        <v>198</v>
      </c>
      <c r="F68" s="164">
        <v>195</v>
      </c>
      <c r="G68" s="164">
        <v>158</v>
      </c>
      <c r="H68" s="164">
        <v>155</v>
      </c>
      <c r="I68" s="164">
        <v>181</v>
      </c>
      <c r="J68" s="164">
        <v>1453</v>
      </c>
      <c r="K68" s="164">
        <v>8</v>
      </c>
      <c r="L68" s="3">
        <v>181.625</v>
      </c>
      <c r="M68" s="165">
        <v>1</v>
      </c>
    </row>
    <row r="69" spans="1:13" x14ac:dyDescent="0.25">
      <c r="A69" s="220" t="s">
        <v>170</v>
      </c>
      <c r="B69" s="164">
        <v>102</v>
      </c>
      <c r="C69" s="164">
        <v>181</v>
      </c>
      <c r="D69" s="164">
        <v>103</v>
      </c>
      <c r="E69" s="164">
        <v>154</v>
      </c>
      <c r="F69" s="164">
        <v>128</v>
      </c>
      <c r="G69" s="164">
        <v>163</v>
      </c>
      <c r="H69" s="164">
        <v>144</v>
      </c>
      <c r="I69" s="164">
        <v>156</v>
      </c>
      <c r="J69" s="164">
        <v>1131</v>
      </c>
      <c r="K69" s="164">
        <v>8</v>
      </c>
      <c r="L69" s="3">
        <v>141.375</v>
      </c>
      <c r="M69" s="165">
        <v>0</v>
      </c>
    </row>
    <row r="70" spans="1:13" x14ac:dyDescent="0.25">
      <c r="A70" s="220" t="s">
        <v>34</v>
      </c>
      <c r="B70" s="164">
        <v>180</v>
      </c>
      <c r="C70" s="164">
        <v>151</v>
      </c>
      <c r="D70" s="164">
        <v>144</v>
      </c>
      <c r="E70" s="164">
        <v>169</v>
      </c>
      <c r="F70" s="164">
        <v>187</v>
      </c>
      <c r="G70" s="164">
        <v>142</v>
      </c>
      <c r="H70" s="164">
        <v>138</v>
      </c>
      <c r="I70" s="164">
        <v>172</v>
      </c>
      <c r="J70" s="164">
        <v>1283</v>
      </c>
      <c r="K70" s="164">
        <v>8</v>
      </c>
      <c r="L70" s="3">
        <v>160.375</v>
      </c>
      <c r="M70" s="165">
        <v>0</v>
      </c>
    </row>
    <row r="71" spans="1:13" x14ac:dyDescent="0.25">
      <c r="A71" s="220" t="s">
        <v>66</v>
      </c>
      <c r="B71" s="164">
        <v>137</v>
      </c>
      <c r="C71" s="164">
        <v>188</v>
      </c>
      <c r="D71" s="164">
        <v>192</v>
      </c>
      <c r="E71" s="164">
        <v>198</v>
      </c>
      <c r="F71" s="164">
        <v>177</v>
      </c>
      <c r="G71" s="164">
        <v>146</v>
      </c>
      <c r="H71" s="164">
        <v>187</v>
      </c>
      <c r="I71" s="164">
        <v>139</v>
      </c>
      <c r="J71" s="164">
        <v>1364</v>
      </c>
      <c r="K71" s="164">
        <v>8</v>
      </c>
      <c r="L71" s="3">
        <v>170.5</v>
      </c>
      <c r="M71" s="165">
        <v>0</v>
      </c>
    </row>
    <row r="72" spans="1:13" x14ac:dyDescent="0.25">
      <c r="A72" s="220" t="s">
        <v>36</v>
      </c>
      <c r="B72" s="164">
        <v>94</v>
      </c>
      <c r="C72" s="164">
        <v>126</v>
      </c>
      <c r="D72" s="164">
        <v>142</v>
      </c>
      <c r="E72" s="164">
        <v>144</v>
      </c>
      <c r="F72" s="164">
        <v>155</v>
      </c>
      <c r="G72" s="164">
        <v>151</v>
      </c>
      <c r="H72" s="164">
        <v>125</v>
      </c>
      <c r="I72" s="164">
        <v>124</v>
      </c>
      <c r="J72" s="164">
        <v>1061</v>
      </c>
      <c r="K72" s="164">
        <v>8</v>
      </c>
      <c r="L72" s="3">
        <v>132.625</v>
      </c>
      <c r="M72" s="165">
        <v>0</v>
      </c>
    </row>
    <row r="73" spans="1:13" x14ac:dyDescent="0.25">
      <c r="A73" s="220" t="s">
        <v>148</v>
      </c>
      <c r="B73" s="164">
        <v>188</v>
      </c>
      <c r="C73" s="164">
        <v>173</v>
      </c>
      <c r="D73" s="164">
        <v>160</v>
      </c>
      <c r="E73" s="164">
        <v>182</v>
      </c>
      <c r="F73" s="164">
        <v>178</v>
      </c>
      <c r="G73" s="164">
        <v>168</v>
      </c>
      <c r="H73" s="164">
        <v>178</v>
      </c>
      <c r="I73" s="164">
        <v>160</v>
      </c>
      <c r="J73" s="164">
        <v>1387</v>
      </c>
      <c r="K73" s="164">
        <v>8</v>
      </c>
      <c r="L73" s="3">
        <v>173.375</v>
      </c>
      <c r="M73" s="165">
        <v>0</v>
      </c>
    </row>
    <row r="74" spans="1:13" x14ac:dyDescent="0.25">
      <c r="A74" s="220" t="s">
        <v>140</v>
      </c>
      <c r="B74" s="164">
        <v>125</v>
      </c>
      <c r="C74" s="164">
        <v>190</v>
      </c>
      <c r="D74" s="164">
        <v>151</v>
      </c>
      <c r="E74" s="164">
        <v>154</v>
      </c>
      <c r="F74" s="164">
        <v>186</v>
      </c>
      <c r="G74" s="164">
        <v>137</v>
      </c>
      <c r="H74" s="164">
        <v>166</v>
      </c>
      <c r="I74" s="164">
        <v>139</v>
      </c>
      <c r="J74" s="164">
        <v>1248</v>
      </c>
      <c r="K74" s="164">
        <v>8</v>
      </c>
      <c r="L74" s="3">
        <v>156</v>
      </c>
      <c r="M74" s="165">
        <v>0</v>
      </c>
    </row>
    <row r="75" spans="1:13" x14ac:dyDescent="0.25">
      <c r="A75" s="220" t="s">
        <v>37</v>
      </c>
      <c r="B75" s="164">
        <v>169</v>
      </c>
      <c r="C75" s="164">
        <v>166</v>
      </c>
      <c r="D75" s="164">
        <v>165</v>
      </c>
      <c r="E75" s="164">
        <v>155</v>
      </c>
      <c r="F75" s="164">
        <v>148</v>
      </c>
      <c r="G75" s="164">
        <v>137</v>
      </c>
      <c r="H75" s="164">
        <v>138</v>
      </c>
      <c r="I75" s="164">
        <v>154</v>
      </c>
      <c r="J75" s="164">
        <v>1232</v>
      </c>
      <c r="K75" s="164">
        <v>8</v>
      </c>
      <c r="L75" s="3">
        <v>154</v>
      </c>
      <c r="M75" s="165">
        <v>0</v>
      </c>
    </row>
    <row r="76" spans="1:13" x14ac:dyDescent="0.25">
      <c r="A76" s="220" t="s">
        <v>55</v>
      </c>
      <c r="B76" s="164">
        <v>134</v>
      </c>
      <c r="C76" s="164">
        <v>164</v>
      </c>
      <c r="D76" s="164">
        <v>215</v>
      </c>
      <c r="E76" s="164">
        <v>171</v>
      </c>
      <c r="F76" s="164">
        <v>211</v>
      </c>
      <c r="G76" s="164">
        <v>143</v>
      </c>
      <c r="H76" s="164">
        <v>168</v>
      </c>
      <c r="I76" s="164">
        <v>159</v>
      </c>
      <c r="J76" s="164">
        <v>1365</v>
      </c>
      <c r="K76" s="164">
        <v>8</v>
      </c>
      <c r="L76" s="3">
        <v>170.625</v>
      </c>
      <c r="M76" s="165">
        <v>2</v>
      </c>
    </row>
    <row r="77" spans="1:13" x14ac:dyDescent="0.25">
      <c r="A77" s="220" t="s">
        <v>82</v>
      </c>
      <c r="B77" s="164">
        <v>183</v>
      </c>
      <c r="C77" s="164">
        <v>154</v>
      </c>
      <c r="D77" s="164">
        <v>154</v>
      </c>
      <c r="E77" s="164">
        <v>208</v>
      </c>
      <c r="F77" s="164">
        <v>140</v>
      </c>
      <c r="G77" s="164">
        <v>177</v>
      </c>
      <c r="H77" s="164">
        <v>183</v>
      </c>
      <c r="I77" s="164">
        <v>198</v>
      </c>
      <c r="J77" s="164">
        <v>1397</v>
      </c>
      <c r="K77" s="164">
        <v>8</v>
      </c>
      <c r="L77" s="3">
        <v>174.625</v>
      </c>
      <c r="M77" s="165">
        <v>1</v>
      </c>
    </row>
    <row r="78" spans="1:13" x14ac:dyDescent="0.25">
      <c r="A78" s="220" t="s">
        <v>43</v>
      </c>
      <c r="B78" s="164">
        <v>141</v>
      </c>
      <c r="C78" s="164">
        <v>159</v>
      </c>
      <c r="D78" s="164">
        <v>163</v>
      </c>
      <c r="E78" s="164">
        <v>211</v>
      </c>
      <c r="F78" s="164">
        <v>135</v>
      </c>
      <c r="G78" s="164">
        <v>173</v>
      </c>
      <c r="H78" s="164">
        <v>160</v>
      </c>
      <c r="I78" s="164">
        <v>174</v>
      </c>
      <c r="J78" s="164">
        <v>1316</v>
      </c>
      <c r="K78" s="164">
        <v>8</v>
      </c>
      <c r="L78" s="3">
        <v>164.5</v>
      </c>
      <c r="M78" s="165">
        <v>1</v>
      </c>
    </row>
    <row r="79" spans="1:13" x14ac:dyDescent="0.25">
      <c r="A79" s="220" t="s">
        <v>23</v>
      </c>
      <c r="B79" s="164">
        <v>144</v>
      </c>
      <c r="C79" s="164">
        <v>147</v>
      </c>
      <c r="D79" s="164">
        <v>139</v>
      </c>
      <c r="E79" s="164">
        <v>177</v>
      </c>
      <c r="F79" s="164">
        <v>155</v>
      </c>
      <c r="G79" s="164">
        <v>224</v>
      </c>
      <c r="H79" s="164">
        <v>149</v>
      </c>
      <c r="I79" s="164">
        <v>188</v>
      </c>
      <c r="J79" s="164">
        <v>1323</v>
      </c>
      <c r="K79" s="164">
        <v>8</v>
      </c>
      <c r="L79" s="3">
        <v>165.375</v>
      </c>
      <c r="M79" s="165">
        <v>1</v>
      </c>
    </row>
    <row r="80" spans="1:13" x14ac:dyDescent="0.25">
      <c r="A80" s="220" t="s">
        <v>47</v>
      </c>
      <c r="B80" s="164">
        <v>142</v>
      </c>
      <c r="C80" s="164">
        <v>156</v>
      </c>
      <c r="D80" s="164">
        <v>168</v>
      </c>
      <c r="E80" s="164">
        <v>164</v>
      </c>
      <c r="F80" s="164">
        <v>166</v>
      </c>
      <c r="G80" s="164">
        <v>162</v>
      </c>
      <c r="H80" s="164">
        <v>151</v>
      </c>
      <c r="I80" s="164">
        <v>173</v>
      </c>
      <c r="J80" s="164">
        <v>1282</v>
      </c>
      <c r="K80" s="164">
        <v>8</v>
      </c>
      <c r="L80" s="3">
        <v>160.25</v>
      </c>
      <c r="M80" s="165">
        <v>0</v>
      </c>
    </row>
    <row r="81" spans="1:13" x14ac:dyDescent="0.25">
      <c r="A81" s="220" t="s">
        <v>56</v>
      </c>
      <c r="B81" s="164">
        <v>185</v>
      </c>
      <c r="C81" s="164">
        <v>173</v>
      </c>
      <c r="D81" s="164">
        <v>151</v>
      </c>
      <c r="E81" s="164">
        <v>98</v>
      </c>
      <c r="F81" s="164">
        <v>196</v>
      </c>
      <c r="G81" s="164">
        <v>157</v>
      </c>
      <c r="H81" s="164">
        <v>183</v>
      </c>
      <c r="I81" s="164">
        <v>137</v>
      </c>
      <c r="J81" s="164">
        <v>1280</v>
      </c>
      <c r="K81" s="164">
        <v>8</v>
      </c>
      <c r="L81" s="3">
        <v>160</v>
      </c>
      <c r="M81" s="165">
        <v>0</v>
      </c>
    </row>
    <row r="82" spans="1:13" x14ac:dyDescent="0.25">
      <c r="A82" s="220" t="s">
        <v>141</v>
      </c>
      <c r="B82" s="164">
        <v>181</v>
      </c>
      <c r="C82" s="164">
        <v>203</v>
      </c>
      <c r="D82" s="164">
        <v>136</v>
      </c>
      <c r="E82" s="164">
        <v>146</v>
      </c>
      <c r="F82" s="164">
        <v>155</v>
      </c>
      <c r="G82" s="164">
        <v>159</v>
      </c>
      <c r="H82" s="164">
        <v>170</v>
      </c>
      <c r="I82" s="164">
        <v>182</v>
      </c>
      <c r="J82" s="164">
        <v>1332</v>
      </c>
      <c r="K82" s="164">
        <v>8</v>
      </c>
      <c r="L82" s="3">
        <v>166.5</v>
      </c>
      <c r="M82" s="165">
        <v>1</v>
      </c>
    </row>
    <row r="83" spans="1:13" x14ac:dyDescent="0.25">
      <c r="A83" s="220" t="s">
        <v>175</v>
      </c>
      <c r="B83" s="164">
        <v>137</v>
      </c>
      <c r="C83" s="164">
        <v>178</v>
      </c>
      <c r="D83" s="164">
        <v>169</v>
      </c>
      <c r="E83" s="164">
        <v>149</v>
      </c>
      <c r="F83" s="164">
        <v>116</v>
      </c>
      <c r="G83" s="164">
        <v>156</v>
      </c>
      <c r="H83" s="164">
        <v>141</v>
      </c>
      <c r="I83" s="164">
        <v>178</v>
      </c>
      <c r="J83" s="164">
        <v>1224</v>
      </c>
      <c r="K83" s="164">
        <v>8</v>
      </c>
      <c r="L83" s="3">
        <v>153</v>
      </c>
      <c r="M83" s="165">
        <v>0</v>
      </c>
    </row>
    <row r="84" spans="1:13" x14ac:dyDescent="0.25">
      <c r="A84" s="220" t="s">
        <v>39</v>
      </c>
      <c r="B84" s="164">
        <v>138</v>
      </c>
      <c r="C84" s="164">
        <v>172</v>
      </c>
      <c r="D84" s="164">
        <v>188</v>
      </c>
      <c r="E84" s="164">
        <v>191</v>
      </c>
      <c r="F84" s="164">
        <v>181</v>
      </c>
      <c r="G84" s="164">
        <v>192</v>
      </c>
      <c r="H84" s="164">
        <v>180</v>
      </c>
      <c r="I84" s="164">
        <v>214</v>
      </c>
      <c r="J84" s="164">
        <v>1456</v>
      </c>
      <c r="K84" s="164">
        <v>8</v>
      </c>
      <c r="L84" s="3">
        <v>182</v>
      </c>
      <c r="M84" s="165">
        <v>1</v>
      </c>
    </row>
    <row r="85" spans="1:13" x14ac:dyDescent="0.25">
      <c r="A85" s="220" t="s">
        <v>59</v>
      </c>
      <c r="B85" s="164">
        <v>209</v>
      </c>
      <c r="C85" s="164">
        <v>155</v>
      </c>
      <c r="D85" s="164">
        <v>123</v>
      </c>
      <c r="E85" s="164">
        <v>169</v>
      </c>
      <c r="F85" s="164">
        <v>149</v>
      </c>
      <c r="G85" s="164">
        <v>150</v>
      </c>
      <c r="H85" s="164">
        <v>108</v>
      </c>
      <c r="I85" s="164">
        <v>161</v>
      </c>
      <c r="J85" s="164">
        <v>1224</v>
      </c>
      <c r="K85" s="164">
        <v>8</v>
      </c>
      <c r="L85" s="3">
        <v>153</v>
      </c>
      <c r="M85" s="165">
        <v>1</v>
      </c>
    </row>
    <row r="86" spans="1:13" x14ac:dyDescent="0.25">
      <c r="A86" s="220" t="s">
        <v>64</v>
      </c>
      <c r="B86" s="164">
        <v>175</v>
      </c>
      <c r="C86" s="164">
        <v>175</v>
      </c>
      <c r="D86" s="164">
        <v>175</v>
      </c>
      <c r="E86" s="164">
        <v>154</v>
      </c>
      <c r="F86" s="164">
        <v>174</v>
      </c>
      <c r="G86" s="164">
        <v>208</v>
      </c>
      <c r="H86" s="164">
        <v>160</v>
      </c>
      <c r="I86" s="164">
        <v>167</v>
      </c>
      <c r="J86" s="164">
        <v>1388</v>
      </c>
      <c r="K86" s="164">
        <v>8</v>
      </c>
      <c r="L86" s="3">
        <v>173.5</v>
      </c>
      <c r="M86" s="165">
        <v>1</v>
      </c>
    </row>
    <row r="87" spans="1:13" x14ac:dyDescent="0.25">
      <c r="A87" s="220" t="s">
        <v>146</v>
      </c>
      <c r="B87" s="164">
        <v>135</v>
      </c>
      <c r="C87" s="164">
        <v>125</v>
      </c>
      <c r="D87" s="164">
        <v>180</v>
      </c>
      <c r="E87" s="164">
        <v>156</v>
      </c>
      <c r="F87" s="164">
        <v>144</v>
      </c>
      <c r="G87" s="164">
        <v>139</v>
      </c>
      <c r="H87" s="164">
        <v>118</v>
      </c>
      <c r="I87" s="164">
        <v>154</v>
      </c>
      <c r="J87" s="164">
        <v>1151</v>
      </c>
      <c r="K87" s="164">
        <v>8</v>
      </c>
      <c r="L87" s="3">
        <v>143.875</v>
      </c>
      <c r="M87" s="165">
        <v>0</v>
      </c>
    </row>
    <row r="88" spans="1:13" x14ac:dyDescent="0.25">
      <c r="A88" s="220" t="s">
        <v>24</v>
      </c>
      <c r="B88" s="164">
        <v>97</v>
      </c>
      <c r="C88" s="164">
        <v>166</v>
      </c>
      <c r="D88" s="164">
        <v>173</v>
      </c>
      <c r="E88" s="164">
        <v>148</v>
      </c>
      <c r="F88" s="164">
        <v>147</v>
      </c>
      <c r="G88" s="164">
        <v>175</v>
      </c>
      <c r="H88" s="164">
        <v>189</v>
      </c>
      <c r="I88" s="164">
        <v>166</v>
      </c>
      <c r="J88" s="164">
        <v>1261</v>
      </c>
      <c r="K88" s="164">
        <v>8</v>
      </c>
      <c r="L88" s="3">
        <v>157.625</v>
      </c>
      <c r="M88" s="165">
        <v>0</v>
      </c>
    </row>
    <row r="89" spans="1:13" x14ac:dyDescent="0.25">
      <c r="A89" s="220" t="s">
        <v>21</v>
      </c>
      <c r="B89" s="164">
        <v>170</v>
      </c>
      <c r="C89" s="164">
        <v>154</v>
      </c>
      <c r="D89" s="164">
        <v>195</v>
      </c>
      <c r="E89" s="164">
        <v>186</v>
      </c>
      <c r="F89" s="164">
        <v>171</v>
      </c>
      <c r="G89" s="164">
        <v>226</v>
      </c>
      <c r="H89" s="164">
        <v>178</v>
      </c>
      <c r="I89" s="164">
        <v>178</v>
      </c>
      <c r="J89" s="164">
        <v>1458</v>
      </c>
      <c r="K89" s="164">
        <v>8</v>
      </c>
      <c r="L89" s="3">
        <v>182.25</v>
      </c>
      <c r="M89" s="165">
        <v>1</v>
      </c>
    </row>
    <row r="90" spans="1:13" x14ac:dyDescent="0.25">
      <c r="A90" s="220" t="s">
        <v>93</v>
      </c>
      <c r="B90" s="164">
        <v>158</v>
      </c>
      <c r="C90" s="164">
        <v>133</v>
      </c>
      <c r="D90" s="164">
        <v>108</v>
      </c>
      <c r="E90" s="164">
        <v>156</v>
      </c>
      <c r="F90" s="164">
        <v>143</v>
      </c>
      <c r="G90" s="164">
        <v>164</v>
      </c>
      <c r="H90" s="164">
        <v>154</v>
      </c>
      <c r="I90" s="164">
        <v>143</v>
      </c>
      <c r="J90" s="164">
        <v>1159</v>
      </c>
      <c r="K90" s="164">
        <v>8</v>
      </c>
      <c r="L90" s="3">
        <v>144.875</v>
      </c>
      <c r="M90" s="165">
        <v>0</v>
      </c>
    </row>
    <row r="91" spans="1:13" x14ac:dyDescent="0.25">
      <c r="A91" s="220" t="s">
        <v>165</v>
      </c>
      <c r="B91" s="164">
        <v>132</v>
      </c>
      <c r="C91" s="164">
        <v>217</v>
      </c>
      <c r="D91" s="164">
        <v>142</v>
      </c>
      <c r="E91" s="164">
        <v>121</v>
      </c>
      <c r="F91" s="164">
        <v>139</v>
      </c>
      <c r="G91" s="164">
        <v>152</v>
      </c>
      <c r="H91" s="164">
        <v>165</v>
      </c>
      <c r="I91" s="164">
        <v>151</v>
      </c>
      <c r="J91" s="164">
        <v>1219</v>
      </c>
      <c r="K91" s="164">
        <v>8</v>
      </c>
      <c r="L91" s="3">
        <v>152.375</v>
      </c>
      <c r="M91" s="165">
        <v>1</v>
      </c>
    </row>
    <row r="92" spans="1:13" x14ac:dyDescent="0.25">
      <c r="A92" s="220" t="s">
        <v>15</v>
      </c>
      <c r="B92" s="164">
        <v>201</v>
      </c>
      <c r="C92" s="164">
        <v>124</v>
      </c>
      <c r="D92" s="164">
        <v>159</v>
      </c>
      <c r="E92" s="164">
        <v>150</v>
      </c>
      <c r="F92" s="164">
        <v>165</v>
      </c>
      <c r="G92" s="164">
        <v>128</v>
      </c>
      <c r="H92" s="164">
        <v>183</v>
      </c>
      <c r="I92" s="164">
        <v>149</v>
      </c>
      <c r="J92" s="164">
        <v>1259</v>
      </c>
      <c r="K92" s="164">
        <v>8</v>
      </c>
      <c r="L92" s="3">
        <v>157.375</v>
      </c>
      <c r="M92" s="165">
        <v>1</v>
      </c>
    </row>
    <row r="93" spans="1:13" x14ac:dyDescent="0.25">
      <c r="A93" s="220" t="s">
        <v>38</v>
      </c>
      <c r="B93" s="164">
        <v>172</v>
      </c>
      <c r="C93" s="164">
        <v>162</v>
      </c>
      <c r="D93" s="164">
        <v>145</v>
      </c>
      <c r="E93" s="164">
        <v>172</v>
      </c>
      <c r="F93" s="164">
        <v>184</v>
      </c>
      <c r="G93" s="164">
        <v>156</v>
      </c>
      <c r="H93" s="164">
        <v>186</v>
      </c>
      <c r="I93" s="164">
        <v>193</v>
      </c>
      <c r="J93" s="164">
        <v>1370</v>
      </c>
      <c r="K93" s="164">
        <v>8</v>
      </c>
      <c r="L93" s="3">
        <v>171.25</v>
      </c>
      <c r="M93" s="165">
        <v>0</v>
      </c>
    </row>
    <row r="94" spans="1:13" x14ac:dyDescent="0.25">
      <c r="A94" s="220" t="s">
        <v>69</v>
      </c>
      <c r="B94" s="164">
        <v>122</v>
      </c>
      <c r="C94" s="164">
        <v>156</v>
      </c>
      <c r="D94" s="164">
        <v>137</v>
      </c>
      <c r="E94" s="164">
        <v>144</v>
      </c>
      <c r="F94" s="164">
        <v>123</v>
      </c>
      <c r="G94" s="164">
        <v>127</v>
      </c>
      <c r="H94" s="164">
        <v>172</v>
      </c>
      <c r="I94" s="164">
        <v>135</v>
      </c>
      <c r="J94" s="164">
        <v>1116</v>
      </c>
      <c r="K94" s="164">
        <v>8</v>
      </c>
      <c r="L94" s="3">
        <v>139.5</v>
      </c>
      <c r="M94" s="165">
        <v>0</v>
      </c>
    </row>
    <row r="95" spans="1:13" x14ac:dyDescent="0.25">
      <c r="A95" s="220" t="s">
        <v>25</v>
      </c>
      <c r="B95" s="164">
        <v>159</v>
      </c>
      <c r="C95" s="164">
        <v>173</v>
      </c>
      <c r="D95" s="164">
        <v>156</v>
      </c>
      <c r="E95" s="164">
        <v>176</v>
      </c>
      <c r="F95" s="164">
        <v>146</v>
      </c>
      <c r="G95" s="164">
        <v>170</v>
      </c>
      <c r="H95" s="164">
        <v>162</v>
      </c>
      <c r="I95" s="164">
        <v>170</v>
      </c>
      <c r="J95" s="164">
        <v>1312</v>
      </c>
      <c r="K95" s="164">
        <v>8</v>
      </c>
      <c r="L95" s="3">
        <v>164</v>
      </c>
      <c r="M95" s="165">
        <v>0</v>
      </c>
    </row>
    <row r="96" spans="1:13" x14ac:dyDescent="0.25">
      <c r="A96" s="220" t="s">
        <v>94</v>
      </c>
      <c r="B96" s="164">
        <v>220</v>
      </c>
      <c r="C96" s="164">
        <v>135</v>
      </c>
      <c r="D96" s="164">
        <v>155</v>
      </c>
      <c r="E96" s="164">
        <v>144</v>
      </c>
      <c r="F96" s="164">
        <v>184</v>
      </c>
      <c r="G96" s="164">
        <v>152</v>
      </c>
      <c r="H96" s="164">
        <v>175</v>
      </c>
      <c r="I96" s="164">
        <v>146</v>
      </c>
      <c r="J96" s="164">
        <v>1311</v>
      </c>
      <c r="K96" s="164">
        <v>8</v>
      </c>
      <c r="L96" s="3">
        <v>163.875</v>
      </c>
      <c r="M96" s="165">
        <v>1</v>
      </c>
    </row>
    <row r="97" spans="1:13" x14ac:dyDescent="0.25">
      <c r="A97" s="220" t="s">
        <v>177</v>
      </c>
      <c r="B97" s="164">
        <v>132</v>
      </c>
      <c r="C97" s="164">
        <v>197</v>
      </c>
      <c r="D97" s="164">
        <v>167</v>
      </c>
      <c r="E97" s="164">
        <v>152</v>
      </c>
      <c r="F97" s="164">
        <v>160</v>
      </c>
      <c r="G97" s="164">
        <v>122</v>
      </c>
      <c r="H97" s="164">
        <v>146</v>
      </c>
      <c r="I97" s="164">
        <v>116</v>
      </c>
      <c r="J97" s="164">
        <v>1192</v>
      </c>
      <c r="K97" s="164">
        <v>8</v>
      </c>
      <c r="L97" s="3">
        <v>149</v>
      </c>
      <c r="M97" s="165">
        <v>0</v>
      </c>
    </row>
    <row r="98" spans="1:13" x14ac:dyDescent="0.25">
      <c r="A98" s="220" t="s">
        <v>40</v>
      </c>
      <c r="B98" s="164">
        <v>194</v>
      </c>
      <c r="C98" s="164">
        <v>174</v>
      </c>
      <c r="D98" s="164">
        <v>197</v>
      </c>
      <c r="E98" s="164">
        <v>166</v>
      </c>
      <c r="F98" s="164">
        <v>191</v>
      </c>
      <c r="G98" s="164">
        <v>198</v>
      </c>
      <c r="H98" s="164">
        <v>209</v>
      </c>
      <c r="I98" s="164">
        <v>199</v>
      </c>
      <c r="J98" s="164">
        <v>1528</v>
      </c>
      <c r="K98" s="164">
        <v>8</v>
      </c>
      <c r="L98" s="3">
        <v>191</v>
      </c>
      <c r="M98" s="165">
        <v>1</v>
      </c>
    </row>
    <row r="99" spans="1:13" x14ac:dyDescent="0.25">
      <c r="A99" s="220" t="s">
        <v>157</v>
      </c>
      <c r="B99" s="164">
        <v>131</v>
      </c>
      <c r="C99" s="164">
        <v>150</v>
      </c>
      <c r="D99" s="164">
        <v>178</v>
      </c>
      <c r="E99" s="164">
        <v>136</v>
      </c>
      <c r="F99" s="164">
        <v>126</v>
      </c>
      <c r="G99" s="164">
        <v>182</v>
      </c>
      <c r="H99" s="164">
        <v>148</v>
      </c>
      <c r="I99" s="164">
        <v>128</v>
      </c>
      <c r="J99" s="164">
        <v>1179</v>
      </c>
      <c r="K99" s="164">
        <v>8</v>
      </c>
      <c r="L99" s="3">
        <v>147.375</v>
      </c>
      <c r="M99" s="165">
        <v>0</v>
      </c>
    </row>
    <row r="100" spans="1:13" x14ac:dyDescent="0.25">
      <c r="A100" s="220" t="s">
        <v>168</v>
      </c>
      <c r="B100" s="164">
        <v>136</v>
      </c>
      <c r="C100" s="164">
        <v>178</v>
      </c>
      <c r="D100" s="164">
        <v>154</v>
      </c>
      <c r="E100" s="164">
        <v>150</v>
      </c>
      <c r="F100" s="164">
        <v>157</v>
      </c>
      <c r="G100" s="164">
        <v>128</v>
      </c>
      <c r="H100" s="164">
        <v>98</v>
      </c>
      <c r="I100" s="164">
        <v>125</v>
      </c>
      <c r="J100" s="164">
        <v>1126</v>
      </c>
      <c r="K100" s="164">
        <v>8</v>
      </c>
      <c r="L100" s="3">
        <v>140.75</v>
      </c>
      <c r="M100" s="165">
        <v>0</v>
      </c>
    </row>
    <row r="101" spans="1:13" x14ac:dyDescent="0.25">
      <c r="A101" s="220" t="s">
        <v>75</v>
      </c>
      <c r="B101" s="164">
        <v>202</v>
      </c>
      <c r="C101" s="164">
        <v>152</v>
      </c>
      <c r="D101" s="164">
        <v>138</v>
      </c>
      <c r="E101" s="164">
        <v>165</v>
      </c>
      <c r="F101" s="164">
        <v>160</v>
      </c>
      <c r="G101" s="164">
        <v>212</v>
      </c>
      <c r="H101" s="164">
        <v>191</v>
      </c>
      <c r="I101" s="164">
        <v>177</v>
      </c>
      <c r="J101" s="164">
        <v>1397</v>
      </c>
      <c r="K101" s="164">
        <v>8</v>
      </c>
      <c r="L101" s="3">
        <v>174.625</v>
      </c>
      <c r="M101" s="165">
        <v>2</v>
      </c>
    </row>
    <row r="102" spans="1:13" x14ac:dyDescent="0.25">
      <c r="A102" s="220" t="s">
        <v>77</v>
      </c>
      <c r="B102" s="164">
        <v>166</v>
      </c>
      <c r="C102" s="164">
        <v>170</v>
      </c>
      <c r="D102" s="164">
        <v>162</v>
      </c>
      <c r="E102" s="164">
        <v>202</v>
      </c>
      <c r="F102" s="164">
        <v>132</v>
      </c>
      <c r="G102" s="164">
        <v>111</v>
      </c>
      <c r="H102" s="164">
        <v>146</v>
      </c>
      <c r="I102" s="164">
        <v>157</v>
      </c>
      <c r="J102" s="164">
        <v>1246</v>
      </c>
      <c r="K102" s="164">
        <v>8</v>
      </c>
      <c r="L102" s="3">
        <v>155.75</v>
      </c>
      <c r="M102" s="165">
        <v>1</v>
      </c>
    </row>
    <row r="103" spans="1:13" x14ac:dyDescent="0.25">
      <c r="A103" s="220" t="s">
        <v>52</v>
      </c>
      <c r="B103" s="164">
        <v>176</v>
      </c>
      <c r="C103" s="164">
        <v>148</v>
      </c>
      <c r="D103" s="164">
        <v>148</v>
      </c>
      <c r="E103" s="164">
        <v>154</v>
      </c>
      <c r="F103" s="164">
        <v>156</v>
      </c>
      <c r="G103" s="164">
        <v>157</v>
      </c>
      <c r="H103" s="164">
        <v>174</v>
      </c>
      <c r="I103" s="164">
        <v>160</v>
      </c>
      <c r="J103" s="164">
        <v>1273</v>
      </c>
      <c r="K103" s="164">
        <v>8</v>
      </c>
      <c r="L103" s="3">
        <v>159.125</v>
      </c>
      <c r="M103" s="165">
        <v>0</v>
      </c>
    </row>
    <row r="104" spans="1:13" x14ac:dyDescent="0.25">
      <c r="A104" s="220" t="s">
        <v>150</v>
      </c>
      <c r="B104" s="164">
        <v>174</v>
      </c>
      <c r="C104" s="164">
        <v>125</v>
      </c>
      <c r="D104" s="164">
        <v>117</v>
      </c>
      <c r="E104" s="164">
        <v>155</v>
      </c>
      <c r="F104" s="164">
        <v>130</v>
      </c>
      <c r="G104" s="164">
        <v>132</v>
      </c>
      <c r="H104" s="164">
        <v>126</v>
      </c>
      <c r="I104" s="164">
        <v>135</v>
      </c>
      <c r="J104" s="164">
        <v>1094</v>
      </c>
      <c r="K104" s="164">
        <v>8</v>
      </c>
      <c r="L104" s="3">
        <v>136.75</v>
      </c>
      <c r="M104" s="165">
        <v>0</v>
      </c>
    </row>
    <row r="105" spans="1:13" x14ac:dyDescent="0.25">
      <c r="A105" s="220" t="s">
        <v>151</v>
      </c>
      <c r="B105" s="164">
        <v>129</v>
      </c>
      <c r="C105" s="164">
        <v>113</v>
      </c>
      <c r="D105" s="164">
        <v>149</v>
      </c>
      <c r="E105" s="164">
        <v>126</v>
      </c>
      <c r="F105" s="164">
        <v>193</v>
      </c>
      <c r="G105" s="164">
        <v>152</v>
      </c>
      <c r="H105" s="164">
        <v>158</v>
      </c>
      <c r="I105" s="164">
        <v>151</v>
      </c>
      <c r="J105" s="164">
        <v>1171</v>
      </c>
      <c r="K105" s="164">
        <v>8</v>
      </c>
      <c r="L105" s="3">
        <v>146.375</v>
      </c>
      <c r="M105" s="165">
        <v>0</v>
      </c>
    </row>
    <row r="106" spans="1:13" x14ac:dyDescent="0.25">
      <c r="A106" s="220" t="s">
        <v>16</v>
      </c>
      <c r="B106" s="164">
        <v>216</v>
      </c>
      <c r="C106" s="164">
        <v>149</v>
      </c>
      <c r="D106" s="164">
        <v>143</v>
      </c>
      <c r="E106" s="164">
        <v>163</v>
      </c>
      <c r="F106" s="164">
        <v>177</v>
      </c>
      <c r="G106" s="164">
        <v>130</v>
      </c>
      <c r="H106" s="164">
        <v>155</v>
      </c>
      <c r="I106" s="164">
        <v>146</v>
      </c>
      <c r="J106" s="164">
        <v>1279</v>
      </c>
      <c r="K106" s="164">
        <v>8</v>
      </c>
      <c r="L106" s="3">
        <v>159.875</v>
      </c>
      <c r="M106" s="165">
        <v>1</v>
      </c>
    </row>
    <row r="107" spans="1:13" x14ac:dyDescent="0.25">
      <c r="A107" s="220" t="s">
        <v>152</v>
      </c>
      <c r="B107" s="164">
        <v>185</v>
      </c>
      <c r="C107" s="164">
        <v>166</v>
      </c>
      <c r="D107" s="164">
        <v>189</v>
      </c>
      <c r="E107" s="164">
        <v>157</v>
      </c>
      <c r="F107" s="164">
        <v>213</v>
      </c>
      <c r="G107" s="164">
        <v>177</v>
      </c>
      <c r="H107" s="164">
        <v>148</v>
      </c>
      <c r="I107" s="164">
        <v>180</v>
      </c>
      <c r="J107" s="164">
        <v>1415</v>
      </c>
      <c r="K107" s="164">
        <v>8</v>
      </c>
      <c r="L107" s="3">
        <v>176.875</v>
      </c>
      <c r="M107" s="165">
        <v>1</v>
      </c>
    </row>
    <row r="108" spans="1:13" x14ac:dyDescent="0.25">
      <c r="A108" s="220" t="s">
        <v>162</v>
      </c>
      <c r="B108" s="164">
        <v>146</v>
      </c>
      <c r="C108" s="164">
        <v>166</v>
      </c>
      <c r="D108" s="164">
        <v>180</v>
      </c>
      <c r="E108" s="164">
        <v>146</v>
      </c>
      <c r="F108" s="164">
        <v>112</v>
      </c>
      <c r="G108" s="164">
        <v>128</v>
      </c>
      <c r="H108" s="164">
        <v>151</v>
      </c>
      <c r="I108" s="164">
        <v>145</v>
      </c>
      <c r="J108" s="164">
        <v>1174</v>
      </c>
      <c r="K108" s="164">
        <v>8</v>
      </c>
      <c r="L108" s="3">
        <v>146.75</v>
      </c>
      <c r="M108" s="165">
        <v>0</v>
      </c>
    </row>
    <row r="109" spans="1:13" x14ac:dyDescent="0.25">
      <c r="A109" s="220" t="s">
        <v>11</v>
      </c>
      <c r="B109" s="164">
        <v>156</v>
      </c>
      <c r="C109" s="164">
        <v>144</v>
      </c>
      <c r="D109" s="164">
        <v>167</v>
      </c>
      <c r="E109" s="164">
        <v>151</v>
      </c>
      <c r="F109" s="164">
        <v>166</v>
      </c>
      <c r="G109" s="164">
        <v>168</v>
      </c>
      <c r="H109" s="164">
        <v>178</v>
      </c>
      <c r="I109" s="164">
        <v>137</v>
      </c>
      <c r="J109" s="164">
        <v>1267</v>
      </c>
      <c r="K109" s="164">
        <v>8</v>
      </c>
      <c r="L109" s="3">
        <v>158.375</v>
      </c>
      <c r="M109" s="165">
        <v>0</v>
      </c>
    </row>
    <row r="110" spans="1:13" x14ac:dyDescent="0.25">
      <c r="A110" s="172" t="s">
        <v>193</v>
      </c>
      <c r="B110" s="170">
        <v>9782</v>
      </c>
      <c r="C110" s="170">
        <v>9980</v>
      </c>
      <c r="D110" s="170">
        <v>9827</v>
      </c>
      <c r="E110" s="170">
        <v>9708</v>
      </c>
      <c r="F110" s="170">
        <v>9606</v>
      </c>
      <c r="G110" s="170">
        <v>9875</v>
      </c>
      <c r="H110" s="170">
        <v>9634</v>
      </c>
      <c r="I110" s="170">
        <v>9794</v>
      </c>
      <c r="J110" s="170">
        <v>78206</v>
      </c>
      <c r="K110" s="170">
        <v>487</v>
      </c>
      <c r="L110" s="106">
        <v>160.58726899383984</v>
      </c>
      <c r="M110" s="171">
        <v>47</v>
      </c>
    </row>
    <row r="111" spans="1:13" x14ac:dyDescent="0.25">
      <c r="A111" s="220" t="s">
        <v>70</v>
      </c>
      <c r="B111" s="164">
        <v>129</v>
      </c>
      <c r="C111" s="164">
        <v>162</v>
      </c>
      <c r="D111" s="164">
        <v>102</v>
      </c>
      <c r="E111" s="164">
        <v>117</v>
      </c>
      <c r="F111" s="164">
        <v>100</v>
      </c>
      <c r="G111" s="164">
        <v>84</v>
      </c>
      <c r="H111" s="164">
        <v>101</v>
      </c>
      <c r="I111" s="164">
        <v>140</v>
      </c>
      <c r="J111" s="164">
        <v>935</v>
      </c>
      <c r="K111" s="164">
        <v>8</v>
      </c>
      <c r="L111" s="3">
        <v>116.875</v>
      </c>
      <c r="M111" s="165">
        <v>0</v>
      </c>
    </row>
    <row r="112" spans="1:13" x14ac:dyDescent="0.25">
      <c r="A112" s="220" t="s">
        <v>14</v>
      </c>
      <c r="B112" s="164">
        <v>125</v>
      </c>
      <c r="C112" s="164">
        <v>146</v>
      </c>
      <c r="D112" s="164">
        <v>114</v>
      </c>
      <c r="E112" s="164">
        <v>164</v>
      </c>
      <c r="F112" s="164">
        <v>158</v>
      </c>
      <c r="G112" s="164">
        <v>110</v>
      </c>
      <c r="H112" s="164">
        <v>148</v>
      </c>
      <c r="I112" s="164">
        <v>142</v>
      </c>
      <c r="J112" s="164">
        <v>1107</v>
      </c>
      <c r="K112" s="164">
        <v>8</v>
      </c>
      <c r="L112" s="3">
        <v>138.375</v>
      </c>
      <c r="M112" s="165">
        <v>0</v>
      </c>
    </row>
    <row r="113" spans="1:13" x14ac:dyDescent="0.25">
      <c r="A113" s="220" t="s">
        <v>45</v>
      </c>
      <c r="B113" s="164">
        <v>169</v>
      </c>
      <c r="C113" s="164">
        <v>179</v>
      </c>
      <c r="D113" s="164">
        <v>135</v>
      </c>
      <c r="E113" s="164">
        <v>160</v>
      </c>
      <c r="F113" s="164">
        <v>147</v>
      </c>
      <c r="G113" s="164">
        <v>150</v>
      </c>
      <c r="H113" s="164">
        <v>174</v>
      </c>
      <c r="I113" s="164">
        <v>148</v>
      </c>
      <c r="J113" s="164">
        <v>1262</v>
      </c>
      <c r="K113" s="164">
        <v>8</v>
      </c>
      <c r="L113" s="3">
        <v>157.75</v>
      </c>
      <c r="M113" s="165">
        <v>0</v>
      </c>
    </row>
    <row r="114" spans="1:13" x14ac:dyDescent="0.25">
      <c r="A114" s="220" t="s">
        <v>142</v>
      </c>
      <c r="B114" s="164">
        <v>157</v>
      </c>
      <c r="C114" s="164">
        <v>169</v>
      </c>
      <c r="D114" s="164">
        <v>148</v>
      </c>
      <c r="E114" s="164">
        <v>151</v>
      </c>
      <c r="F114" s="164">
        <v>125</v>
      </c>
      <c r="G114" s="164">
        <v>168</v>
      </c>
      <c r="H114" s="164">
        <v>159</v>
      </c>
      <c r="I114" s="164">
        <v>201</v>
      </c>
      <c r="J114" s="164">
        <v>1278</v>
      </c>
      <c r="K114" s="164">
        <v>8</v>
      </c>
      <c r="L114" s="3">
        <v>159.75</v>
      </c>
      <c r="M114" s="165">
        <v>1</v>
      </c>
    </row>
    <row r="115" spans="1:13" x14ac:dyDescent="0.25">
      <c r="A115" s="220" t="s">
        <v>71</v>
      </c>
      <c r="B115" s="164">
        <v>184</v>
      </c>
      <c r="C115" s="164">
        <v>202</v>
      </c>
      <c r="D115" s="164">
        <v>189</v>
      </c>
      <c r="E115" s="164">
        <v>198</v>
      </c>
      <c r="F115" s="164">
        <v>165</v>
      </c>
      <c r="G115" s="164">
        <v>161</v>
      </c>
      <c r="H115" s="164">
        <v>167</v>
      </c>
      <c r="I115" s="164">
        <v>183</v>
      </c>
      <c r="J115" s="164">
        <v>1449</v>
      </c>
      <c r="K115" s="164">
        <v>8</v>
      </c>
      <c r="L115" s="3">
        <v>181.125</v>
      </c>
      <c r="M115" s="165">
        <v>1</v>
      </c>
    </row>
    <row r="116" spans="1:13" x14ac:dyDescent="0.25">
      <c r="A116" s="220" t="s">
        <v>147</v>
      </c>
      <c r="B116" s="164">
        <v>116</v>
      </c>
      <c r="C116" s="164">
        <v>157</v>
      </c>
      <c r="D116" s="164">
        <v>200</v>
      </c>
      <c r="E116" s="164">
        <v>166</v>
      </c>
      <c r="F116" s="164">
        <v>193</v>
      </c>
      <c r="G116" s="164">
        <v>189</v>
      </c>
      <c r="H116" s="164">
        <v>172</v>
      </c>
      <c r="I116" s="164">
        <v>213</v>
      </c>
      <c r="J116" s="164">
        <v>1406</v>
      </c>
      <c r="K116" s="164">
        <v>8</v>
      </c>
      <c r="L116" s="3">
        <v>175.75</v>
      </c>
      <c r="M116" s="165">
        <v>2</v>
      </c>
    </row>
    <row r="117" spans="1:13" x14ac:dyDescent="0.25">
      <c r="A117" s="220" t="s">
        <v>53</v>
      </c>
      <c r="B117" s="164">
        <v>175</v>
      </c>
      <c r="C117" s="164">
        <v>214</v>
      </c>
      <c r="D117" s="164">
        <v>172</v>
      </c>
      <c r="E117" s="164">
        <v>171</v>
      </c>
      <c r="F117" s="164">
        <v>124</v>
      </c>
      <c r="G117" s="164">
        <v>176</v>
      </c>
      <c r="H117" s="164">
        <v>161</v>
      </c>
      <c r="I117" s="164">
        <v>194</v>
      </c>
      <c r="J117" s="164">
        <v>1387</v>
      </c>
      <c r="K117" s="164">
        <v>8</v>
      </c>
      <c r="L117" s="3">
        <v>173.375</v>
      </c>
      <c r="M117" s="165">
        <v>1</v>
      </c>
    </row>
    <row r="118" spans="1:13" x14ac:dyDescent="0.25">
      <c r="A118" s="220" t="s">
        <v>42</v>
      </c>
      <c r="B118" s="164">
        <v>158</v>
      </c>
      <c r="C118" s="164">
        <v>189</v>
      </c>
      <c r="D118" s="164">
        <v>167</v>
      </c>
      <c r="E118" s="164">
        <v>222</v>
      </c>
      <c r="F118" s="164">
        <v>177</v>
      </c>
      <c r="G118" s="164">
        <v>148</v>
      </c>
      <c r="H118" s="164">
        <v>168</v>
      </c>
      <c r="I118" s="164">
        <v>149</v>
      </c>
      <c r="J118" s="164">
        <v>1378</v>
      </c>
      <c r="K118" s="164">
        <v>8</v>
      </c>
      <c r="L118" s="3">
        <v>172.25</v>
      </c>
      <c r="M118" s="165">
        <v>1</v>
      </c>
    </row>
    <row r="119" spans="1:13" x14ac:dyDescent="0.25">
      <c r="A119" s="220" t="s">
        <v>79</v>
      </c>
      <c r="B119" s="164">
        <v>174</v>
      </c>
      <c r="C119" s="164">
        <v>170</v>
      </c>
      <c r="D119" s="164">
        <v>176</v>
      </c>
      <c r="E119" s="164">
        <v>159</v>
      </c>
      <c r="F119" s="164">
        <v>189</v>
      </c>
      <c r="G119" s="164">
        <v>197</v>
      </c>
      <c r="H119" s="164">
        <v>162</v>
      </c>
      <c r="I119" s="164">
        <v>141</v>
      </c>
      <c r="J119" s="164">
        <v>1368</v>
      </c>
      <c r="K119" s="164">
        <v>8</v>
      </c>
      <c r="L119" s="3">
        <v>171</v>
      </c>
      <c r="M119" s="165">
        <v>0</v>
      </c>
    </row>
    <row r="120" spans="1:13" x14ac:dyDescent="0.25">
      <c r="A120" s="220" t="s">
        <v>19</v>
      </c>
      <c r="B120" s="164">
        <v>190</v>
      </c>
      <c r="C120" s="164">
        <v>203</v>
      </c>
      <c r="D120" s="164">
        <v>172</v>
      </c>
      <c r="E120" s="164">
        <v>232</v>
      </c>
      <c r="F120" s="164">
        <v>201</v>
      </c>
      <c r="G120" s="164">
        <v>210</v>
      </c>
      <c r="H120" s="164">
        <v>141</v>
      </c>
      <c r="I120" s="164">
        <v>188</v>
      </c>
      <c r="J120" s="164">
        <v>1537</v>
      </c>
      <c r="K120" s="164">
        <v>8</v>
      </c>
      <c r="L120" s="3">
        <v>192.125</v>
      </c>
      <c r="M120" s="165">
        <v>4</v>
      </c>
    </row>
    <row r="121" spans="1:13" x14ac:dyDescent="0.25">
      <c r="A121" s="220" t="s">
        <v>46</v>
      </c>
      <c r="B121" s="164">
        <v>181</v>
      </c>
      <c r="C121" s="164">
        <v>165</v>
      </c>
      <c r="D121" s="164">
        <v>146</v>
      </c>
      <c r="E121" s="164">
        <v>148</v>
      </c>
      <c r="F121" s="164">
        <v>221</v>
      </c>
      <c r="G121" s="164">
        <v>182</v>
      </c>
      <c r="H121" s="164">
        <v>171</v>
      </c>
      <c r="I121" s="164">
        <v>186</v>
      </c>
      <c r="J121" s="164">
        <v>1400</v>
      </c>
      <c r="K121" s="164">
        <v>8</v>
      </c>
      <c r="L121" s="3">
        <v>175</v>
      </c>
      <c r="M121" s="165">
        <v>1</v>
      </c>
    </row>
    <row r="122" spans="1:13" x14ac:dyDescent="0.25">
      <c r="A122" s="220" t="s">
        <v>67</v>
      </c>
      <c r="B122" s="164">
        <v>145</v>
      </c>
      <c r="C122" s="164">
        <v>239</v>
      </c>
      <c r="D122" s="164">
        <v>183</v>
      </c>
      <c r="E122" s="164">
        <v>188</v>
      </c>
      <c r="F122" s="164">
        <v>197</v>
      </c>
      <c r="G122" s="164">
        <v>214</v>
      </c>
      <c r="H122" s="164">
        <v>191</v>
      </c>
      <c r="I122" s="164">
        <v>171</v>
      </c>
      <c r="J122" s="164">
        <v>1528</v>
      </c>
      <c r="K122" s="164">
        <v>8</v>
      </c>
      <c r="L122" s="3">
        <v>191</v>
      </c>
      <c r="M122" s="165">
        <v>2</v>
      </c>
    </row>
    <row r="123" spans="1:13" x14ac:dyDescent="0.25">
      <c r="A123" s="220" t="s">
        <v>74</v>
      </c>
      <c r="B123" s="164">
        <v>143</v>
      </c>
      <c r="C123" s="164">
        <v>175</v>
      </c>
      <c r="D123" s="164">
        <v>168</v>
      </c>
      <c r="E123" s="164">
        <v>192</v>
      </c>
      <c r="F123" s="164">
        <v>217</v>
      </c>
      <c r="G123" s="164">
        <v>182</v>
      </c>
      <c r="H123" s="164">
        <v>164</v>
      </c>
      <c r="I123" s="164">
        <v>218</v>
      </c>
      <c r="J123" s="164">
        <v>1459</v>
      </c>
      <c r="K123" s="164">
        <v>8</v>
      </c>
      <c r="L123" s="3">
        <v>182.375</v>
      </c>
      <c r="M123" s="165">
        <v>2</v>
      </c>
    </row>
    <row r="124" spans="1:13" x14ac:dyDescent="0.25">
      <c r="A124" s="220" t="s">
        <v>60</v>
      </c>
      <c r="B124" s="164">
        <v>109</v>
      </c>
      <c r="C124" s="164">
        <v>116</v>
      </c>
      <c r="D124" s="164">
        <v>131</v>
      </c>
      <c r="E124" s="164">
        <v>149</v>
      </c>
      <c r="F124" s="164">
        <v>105</v>
      </c>
      <c r="G124" s="164">
        <v>112</v>
      </c>
      <c r="H124" s="164">
        <v>133</v>
      </c>
      <c r="I124" s="164">
        <v>135</v>
      </c>
      <c r="J124" s="164">
        <v>990</v>
      </c>
      <c r="K124" s="164">
        <v>8</v>
      </c>
      <c r="L124" s="3">
        <v>123.75</v>
      </c>
      <c r="M124" s="165">
        <v>0</v>
      </c>
    </row>
    <row r="125" spans="1:13" x14ac:dyDescent="0.25">
      <c r="A125" s="220" t="s">
        <v>35</v>
      </c>
      <c r="B125" s="164">
        <v>155</v>
      </c>
      <c r="C125" s="164">
        <v>183</v>
      </c>
      <c r="D125" s="164">
        <v>200</v>
      </c>
      <c r="E125" s="164">
        <v>146</v>
      </c>
      <c r="F125" s="164">
        <v>123</v>
      </c>
      <c r="G125" s="164">
        <v>162</v>
      </c>
      <c r="H125" s="164">
        <v>151</v>
      </c>
      <c r="I125" s="164">
        <v>208</v>
      </c>
      <c r="J125" s="164">
        <v>1328</v>
      </c>
      <c r="K125" s="164">
        <v>8</v>
      </c>
      <c r="L125" s="3">
        <v>166</v>
      </c>
      <c r="M125" s="165">
        <v>2</v>
      </c>
    </row>
    <row r="126" spans="1:13" x14ac:dyDescent="0.25">
      <c r="A126" s="220" t="s">
        <v>145</v>
      </c>
      <c r="B126" s="164">
        <v>136</v>
      </c>
      <c r="C126" s="164">
        <v>117</v>
      </c>
      <c r="D126" s="164">
        <v>150</v>
      </c>
      <c r="E126" s="164">
        <v>173</v>
      </c>
      <c r="F126" s="164">
        <v>95</v>
      </c>
      <c r="G126" s="164">
        <v>125</v>
      </c>
      <c r="H126" s="164">
        <v>99</v>
      </c>
      <c r="I126" s="164"/>
      <c r="J126" s="164">
        <v>895</v>
      </c>
      <c r="K126" s="164">
        <v>7</v>
      </c>
      <c r="L126" s="3">
        <v>127.85714285714286</v>
      </c>
      <c r="M126" s="165">
        <v>0</v>
      </c>
    </row>
    <row r="127" spans="1:13" x14ac:dyDescent="0.25">
      <c r="A127" s="220" t="s">
        <v>167</v>
      </c>
      <c r="B127" s="164">
        <v>151</v>
      </c>
      <c r="C127" s="164">
        <v>118</v>
      </c>
      <c r="D127" s="164">
        <v>116</v>
      </c>
      <c r="E127" s="164">
        <v>107</v>
      </c>
      <c r="F127" s="164">
        <v>99</v>
      </c>
      <c r="G127" s="164">
        <v>117</v>
      </c>
      <c r="H127" s="164">
        <v>167</v>
      </c>
      <c r="I127" s="164">
        <v>127</v>
      </c>
      <c r="J127" s="164">
        <v>1002</v>
      </c>
      <c r="K127" s="164">
        <v>8</v>
      </c>
      <c r="L127" s="3">
        <v>125.25</v>
      </c>
      <c r="M127" s="165">
        <v>0</v>
      </c>
    </row>
    <row r="128" spans="1:13" x14ac:dyDescent="0.25">
      <c r="A128" s="220" t="s">
        <v>139</v>
      </c>
      <c r="B128" s="164">
        <v>202</v>
      </c>
      <c r="C128" s="164">
        <v>188</v>
      </c>
      <c r="D128" s="164">
        <v>154</v>
      </c>
      <c r="E128" s="164">
        <v>211</v>
      </c>
      <c r="F128" s="164">
        <v>222</v>
      </c>
      <c r="G128" s="164">
        <v>162</v>
      </c>
      <c r="H128" s="164">
        <v>190</v>
      </c>
      <c r="I128" s="164">
        <v>228</v>
      </c>
      <c r="J128" s="164">
        <v>1557</v>
      </c>
      <c r="K128" s="164">
        <v>8</v>
      </c>
      <c r="L128" s="3">
        <v>194.625</v>
      </c>
      <c r="M128" s="165">
        <v>4</v>
      </c>
    </row>
    <row r="129" spans="1:13" x14ac:dyDescent="0.25">
      <c r="A129" s="220" t="s">
        <v>81</v>
      </c>
      <c r="B129" s="164">
        <v>192</v>
      </c>
      <c r="C129" s="164">
        <v>162</v>
      </c>
      <c r="D129" s="164">
        <v>145</v>
      </c>
      <c r="E129" s="164">
        <v>167</v>
      </c>
      <c r="F129" s="164">
        <v>140</v>
      </c>
      <c r="G129" s="164">
        <v>199</v>
      </c>
      <c r="H129" s="164">
        <v>182</v>
      </c>
      <c r="I129" s="164">
        <v>156</v>
      </c>
      <c r="J129" s="164">
        <v>1343</v>
      </c>
      <c r="K129" s="164">
        <v>8</v>
      </c>
      <c r="L129" s="3">
        <v>167.875</v>
      </c>
      <c r="M129" s="165">
        <v>0</v>
      </c>
    </row>
    <row r="130" spans="1:13" x14ac:dyDescent="0.25">
      <c r="A130" s="220" t="s">
        <v>48</v>
      </c>
      <c r="B130" s="164">
        <v>181</v>
      </c>
      <c r="C130" s="164">
        <v>159</v>
      </c>
      <c r="D130" s="164">
        <v>155</v>
      </c>
      <c r="E130" s="164">
        <v>154</v>
      </c>
      <c r="F130" s="164">
        <v>165</v>
      </c>
      <c r="G130" s="164">
        <v>160</v>
      </c>
      <c r="H130" s="164">
        <v>156</v>
      </c>
      <c r="I130" s="164">
        <v>165</v>
      </c>
      <c r="J130" s="164">
        <v>1295</v>
      </c>
      <c r="K130" s="164">
        <v>8</v>
      </c>
      <c r="L130" s="3">
        <v>161.875</v>
      </c>
      <c r="M130" s="165">
        <v>0</v>
      </c>
    </row>
    <row r="131" spans="1:13" x14ac:dyDescent="0.25">
      <c r="A131" s="220" t="s">
        <v>57</v>
      </c>
      <c r="B131" s="164">
        <v>165</v>
      </c>
      <c r="C131" s="164">
        <v>163</v>
      </c>
      <c r="D131" s="164">
        <v>169</v>
      </c>
      <c r="E131" s="164">
        <v>191</v>
      </c>
      <c r="F131" s="164">
        <v>168</v>
      </c>
      <c r="G131" s="164">
        <v>157</v>
      </c>
      <c r="H131" s="164">
        <v>142</v>
      </c>
      <c r="I131" s="164">
        <v>158</v>
      </c>
      <c r="J131" s="164">
        <v>1313</v>
      </c>
      <c r="K131" s="164">
        <v>8</v>
      </c>
      <c r="L131" s="3">
        <v>164.125</v>
      </c>
      <c r="M131" s="165">
        <v>0</v>
      </c>
    </row>
    <row r="132" spans="1:13" x14ac:dyDescent="0.25">
      <c r="A132" s="220" t="s">
        <v>20</v>
      </c>
      <c r="B132" s="164">
        <v>154</v>
      </c>
      <c r="C132" s="164">
        <v>212</v>
      </c>
      <c r="D132" s="164">
        <v>128</v>
      </c>
      <c r="E132" s="164">
        <v>123</v>
      </c>
      <c r="F132" s="164">
        <v>157</v>
      </c>
      <c r="G132" s="164">
        <v>178</v>
      </c>
      <c r="H132" s="164">
        <v>150</v>
      </c>
      <c r="I132" s="164">
        <v>214</v>
      </c>
      <c r="J132" s="164">
        <v>1316</v>
      </c>
      <c r="K132" s="164">
        <v>8</v>
      </c>
      <c r="L132" s="3">
        <v>164.5</v>
      </c>
      <c r="M132" s="165">
        <v>2</v>
      </c>
    </row>
    <row r="133" spans="1:13" x14ac:dyDescent="0.25">
      <c r="A133" s="220" t="s">
        <v>17</v>
      </c>
      <c r="B133" s="164">
        <v>145</v>
      </c>
      <c r="C133" s="164">
        <v>150</v>
      </c>
      <c r="D133" s="164">
        <v>141</v>
      </c>
      <c r="E133" s="164">
        <v>135</v>
      </c>
      <c r="F133" s="164">
        <v>128</v>
      </c>
      <c r="G133" s="164">
        <v>122</v>
      </c>
      <c r="H133" s="164">
        <v>149</v>
      </c>
      <c r="I133" s="164">
        <v>155</v>
      </c>
      <c r="J133" s="164">
        <v>1125</v>
      </c>
      <c r="K133" s="164">
        <v>8</v>
      </c>
      <c r="L133" s="3">
        <v>140.625</v>
      </c>
      <c r="M133" s="165">
        <v>0</v>
      </c>
    </row>
    <row r="134" spans="1:13" x14ac:dyDescent="0.25">
      <c r="A134" s="220" t="s">
        <v>159</v>
      </c>
      <c r="B134" s="164">
        <v>160</v>
      </c>
      <c r="C134" s="164">
        <v>213</v>
      </c>
      <c r="D134" s="164">
        <v>182</v>
      </c>
      <c r="E134" s="164">
        <v>158</v>
      </c>
      <c r="F134" s="164">
        <v>182</v>
      </c>
      <c r="G134" s="164">
        <v>167</v>
      </c>
      <c r="H134" s="164">
        <v>201</v>
      </c>
      <c r="I134" s="164">
        <v>157</v>
      </c>
      <c r="J134" s="164">
        <v>1420</v>
      </c>
      <c r="K134" s="164">
        <v>8</v>
      </c>
      <c r="L134" s="3">
        <v>177.5</v>
      </c>
      <c r="M134" s="165">
        <v>2</v>
      </c>
    </row>
    <row r="135" spans="1:13" x14ac:dyDescent="0.25">
      <c r="A135" s="220" t="s">
        <v>170</v>
      </c>
      <c r="B135" s="164">
        <v>119</v>
      </c>
      <c r="C135" s="164">
        <v>99</v>
      </c>
      <c r="D135" s="164">
        <v>121</v>
      </c>
      <c r="E135" s="164">
        <v>125</v>
      </c>
      <c r="F135" s="164">
        <v>141</v>
      </c>
      <c r="G135" s="164">
        <v>152</v>
      </c>
      <c r="H135" s="164">
        <v>131</v>
      </c>
      <c r="I135" s="164">
        <v>108</v>
      </c>
      <c r="J135" s="164">
        <v>996</v>
      </c>
      <c r="K135" s="164">
        <v>8</v>
      </c>
      <c r="L135" s="3">
        <v>124.5</v>
      </c>
      <c r="M135" s="165">
        <v>0</v>
      </c>
    </row>
    <row r="136" spans="1:13" x14ac:dyDescent="0.25">
      <c r="A136" s="220" t="s">
        <v>34</v>
      </c>
      <c r="B136" s="164">
        <v>199</v>
      </c>
      <c r="C136" s="164">
        <v>165</v>
      </c>
      <c r="D136" s="164">
        <v>138</v>
      </c>
      <c r="E136" s="164">
        <v>181</v>
      </c>
      <c r="F136" s="164">
        <v>128</v>
      </c>
      <c r="G136" s="164">
        <v>169</v>
      </c>
      <c r="H136" s="164">
        <v>139</v>
      </c>
      <c r="I136" s="164">
        <v>178</v>
      </c>
      <c r="J136" s="164">
        <v>1297</v>
      </c>
      <c r="K136" s="164">
        <v>8</v>
      </c>
      <c r="L136" s="3">
        <v>162.125</v>
      </c>
      <c r="M136" s="165">
        <v>0</v>
      </c>
    </row>
    <row r="137" spans="1:13" x14ac:dyDescent="0.25">
      <c r="A137" s="220" t="s">
        <v>66</v>
      </c>
      <c r="B137" s="164">
        <v>161</v>
      </c>
      <c r="C137" s="164">
        <v>156</v>
      </c>
      <c r="D137" s="164">
        <v>128</v>
      </c>
      <c r="E137" s="164">
        <v>155</v>
      </c>
      <c r="F137" s="164">
        <v>126</v>
      </c>
      <c r="G137" s="164">
        <v>200</v>
      </c>
      <c r="H137" s="164">
        <v>150</v>
      </c>
      <c r="I137" s="164">
        <v>147</v>
      </c>
      <c r="J137" s="164">
        <v>1223</v>
      </c>
      <c r="K137" s="164">
        <v>8</v>
      </c>
      <c r="L137" s="3">
        <v>152.875</v>
      </c>
      <c r="M137" s="165">
        <v>1</v>
      </c>
    </row>
    <row r="138" spans="1:13" x14ac:dyDescent="0.25">
      <c r="A138" s="220" t="s">
        <v>36</v>
      </c>
      <c r="B138" s="164">
        <v>163</v>
      </c>
      <c r="C138" s="164">
        <v>103</v>
      </c>
      <c r="D138" s="164">
        <v>121</v>
      </c>
      <c r="E138" s="164">
        <v>109</v>
      </c>
      <c r="F138" s="164">
        <v>164</v>
      </c>
      <c r="G138" s="164">
        <v>165</v>
      </c>
      <c r="H138" s="164">
        <v>131</v>
      </c>
      <c r="I138" s="164">
        <v>150</v>
      </c>
      <c r="J138" s="164">
        <v>1106</v>
      </c>
      <c r="K138" s="164">
        <v>8</v>
      </c>
      <c r="L138" s="3">
        <v>138.25</v>
      </c>
      <c r="M138" s="165">
        <v>0</v>
      </c>
    </row>
    <row r="139" spans="1:13" x14ac:dyDescent="0.25">
      <c r="A139" s="220" t="s">
        <v>148</v>
      </c>
      <c r="B139" s="164">
        <v>153</v>
      </c>
      <c r="C139" s="164">
        <v>174</v>
      </c>
      <c r="D139" s="164">
        <v>184</v>
      </c>
      <c r="E139" s="164">
        <v>154</v>
      </c>
      <c r="F139" s="164">
        <v>148</v>
      </c>
      <c r="G139" s="164">
        <v>146</v>
      </c>
      <c r="H139" s="164">
        <v>148</v>
      </c>
      <c r="I139" s="164">
        <v>167</v>
      </c>
      <c r="J139" s="164">
        <v>1274</v>
      </c>
      <c r="K139" s="164">
        <v>8</v>
      </c>
      <c r="L139" s="3">
        <v>159.25</v>
      </c>
      <c r="M139" s="165">
        <v>0</v>
      </c>
    </row>
    <row r="140" spans="1:13" x14ac:dyDescent="0.25">
      <c r="A140" s="220" t="s">
        <v>37</v>
      </c>
      <c r="B140" s="164">
        <v>116</v>
      </c>
      <c r="C140" s="164">
        <v>162</v>
      </c>
      <c r="D140" s="164">
        <v>185</v>
      </c>
      <c r="E140" s="164">
        <v>146</v>
      </c>
      <c r="F140" s="164">
        <v>147</v>
      </c>
      <c r="G140" s="164">
        <v>168</v>
      </c>
      <c r="H140" s="164">
        <v>142</v>
      </c>
      <c r="I140" s="164">
        <v>143</v>
      </c>
      <c r="J140" s="164">
        <v>1209</v>
      </c>
      <c r="K140" s="164">
        <v>8</v>
      </c>
      <c r="L140" s="3">
        <v>151.125</v>
      </c>
      <c r="M140" s="165">
        <v>0</v>
      </c>
    </row>
    <row r="141" spans="1:13" x14ac:dyDescent="0.25">
      <c r="A141" s="220" t="s">
        <v>55</v>
      </c>
      <c r="B141" s="164">
        <v>190</v>
      </c>
      <c r="C141" s="164">
        <v>178</v>
      </c>
      <c r="D141" s="164">
        <v>174</v>
      </c>
      <c r="E141" s="164">
        <v>180</v>
      </c>
      <c r="F141" s="164">
        <v>183</v>
      </c>
      <c r="G141" s="164">
        <v>145</v>
      </c>
      <c r="H141" s="164">
        <v>167</v>
      </c>
      <c r="I141" s="164">
        <v>187</v>
      </c>
      <c r="J141" s="164">
        <v>1404</v>
      </c>
      <c r="K141" s="164">
        <v>8</v>
      </c>
      <c r="L141" s="3">
        <v>175.5</v>
      </c>
      <c r="M141" s="165">
        <v>0</v>
      </c>
    </row>
    <row r="142" spans="1:13" x14ac:dyDescent="0.25">
      <c r="A142" s="220" t="s">
        <v>82</v>
      </c>
      <c r="B142" s="164">
        <v>224</v>
      </c>
      <c r="C142" s="164">
        <v>210</v>
      </c>
      <c r="D142" s="164">
        <v>211</v>
      </c>
      <c r="E142" s="164">
        <v>167</v>
      </c>
      <c r="F142" s="164">
        <v>187</v>
      </c>
      <c r="G142" s="164">
        <v>170</v>
      </c>
      <c r="H142" s="164">
        <v>147</v>
      </c>
      <c r="I142" s="164">
        <v>181</v>
      </c>
      <c r="J142" s="164">
        <v>1497</v>
      </c>
      <c r="K142" s="164">
        <v>8</v>
      </c>
      <c r="L142" s="3">
        <v>187.125</v>
      </c>
      <c r="M142" s="165">
        <v>3</v>
      </c>
    </row>
    <row r="143" spans="1:13" x14ac:dyDescent="0.25">
      <c r="A143" s="220" t="s">
        <v>43</v>
      </c>
      <c r="B143" s="164">
        <v>159</v>
      </c>
      <c r="C143" s="164">
        <v>162</v>
      </c>
      <c r="D143" s="164">
        <v>195</v>
      </c>
      <c r="E143" s="164">
        <v>164</v>
      </c>
      <c r="F143" s="164">
        <v>123</v>
      </c>
      <c r="G143" s="164">
        <v>215</v>
      </c>
      <c r="H143" s="164">
        <v>152</v>
      </c>
      <c r="I143" s="164">
        <v>147</v>
      </c>
      <c r="J143" s="164">
        <v>1317</v>
      </c>
      <c r="K143" s="164">
        <v>8</v>
      </c>
      <c r="L143" s="3">
        <v>164.625</v>
      </c>
      <c r="M143" s="165">
        <v>1</v>
      </c>
    </row>
    <row r="144" spans="1:13" x14ac:dyDescent="0.25">
      <c r="A144" s="220" t="s">
        <v>23</v>
      </c>
      <c r="B144" s="164">
        <v>186</v>
      </c>
      <c r="C144" s="164">
        <v>118</v>
      </c>
      <c r="D144" s="164">
        <v>182</v>
      </c>
      <c r="E144" s="164">
        <v>167</v>
      </c>
      <c r="F144" s="164">
        <v>193</v>
      </c>
      <c r="G144" s="164">
        <v>167</v>
      </c>
      <c r="H144" s="164">
        <v>181</v>
      </c>
      <c r="I144" s="164">
        <v>157</v>
      </c>
      <c r="J144" s="164">
        <v>1351</v>
      </c>
      <c r="K144" s="164">
        <v>8</v>
      </c>
      <c r="L144" s="3">
        <v>168.875</v>
      </c>
      <c r="M144" s="165">
        <v>0</v>
      </c>
    </row>
    <row r="145" spans="1:13" x14ac:dyDescent="0.25">
      <c r="A145" s="220" t="s">
        <v>141</v>
      </c>
      <c r="B145" s="164">
        <v>165</v>
      </c>
      <c r="C145" s="164">
        <v>188</v>
      </c>
      <c r="D145" s="164">
        <v>191</v>
      </c>
      <c r="E145" s="164">
        <v>165</v>
      </c>
      <c r="F145" s="164">
        <v>181</v>
      </c>
      <c r="G145" s="164">
        <v>167</v>
      </c>
      <c r="H145" s="164">
        <v>153</v>
      </c>
      <c r="I145" s="164">
        <v>152</v>
      </c>
      <c r="J145" s="164">
        <v>1362</v>
      </c>
      <c r="K145" s="164">
        <v>8</v>
      </c>
      <c r="L145" s="3">
        <v>170.25</v>
      </c>
      <c r="M145" s="165">
        <v>0</v>
      </c>
    </row>
    <row r="146" spans="1:13" x14ac:dyDescent="0.25">
      <c r="A146" s="220" t="s">
        <v>39</v>
      </c>
      <c r="B146" s="164">
        <v>127</v>
      </c>
      <c r="C146" s="164">
        <v>193</v>
      </c>
      <c r="D146" s="164">
        <v>204</v>
      </c>
      <c r="E146" s="164">
        <v>213</v>
      </c>
      <c r="F146" s="164">
        <v>223</v>
      </c>
      <c r="G146" s="164">
        <v>191</v>
      </c>
      <c r="H146" s="164">
        <v>178</v>
      </c>
      <c r="I146" s="164">
        <v>173</v>
      </c>
      <c r="J146" s="164">
        <v>1502</v>
      </c>
      <c r="K146" s="164">
        <v>8</v>
      </c>
      <c r="L146" s="3">
        <v>187.75</v>
      </c>
      <c r="M146" s="165">
        <v>3</v>
      </c>
    </row>
    <row r="147" spans="1:13" x14ac:dyDescent="0.25">
      <c r="A147" s="220" t="s">
        <v>59</v>
      </c>
      <c r="B147" s="164">
        <v>169</v>
      </c>
      <c r="C147" s="164">
        <v>133</v>
      </c>
      <c r="D147" s="164">
        <v>114</v>
      </c>
      <c r="E147" s="164">
        <v>140</v>
      </c>
      <c r="F147" s="164">
        <v>153</v>
      </c>
      <c r="G147" s="164">
        <v>128</v>
      </c>
      <c r="H147" s="164">
        <v>164</v>
      </c>
      <c r="I147" s="164">
        <v>122</v>
      </c>
      <c r="J147" s="164">
        <v>1123</v>
      </c>
      <c r="K147" s="164">
        <v>8</v>
      </c>
      <c r="L147" s="3">
        <v>140.375</v>
      </c>
      <c r="M147" s="165">
        <v>0</v>
      </c>
    </row>
    <row r="148" spans="1:13" x14ac:dyDescent="0.25">
      <c r="A148" s="220" t="s">
        <v>64</v>
      </c>
      <c r="B148" s="164">
        <v>175</v>
      </c>
      <c r="C148" s="164">
        <v>150</v>
      </c>
      <c r="D148" s="164">
        <v>191</v>
      </c>
      <c r="E148" s="164">
        <v>157</v>
      </c>
      <c r="F148" s="164">
        <v>143</v>
      </c>
      <c r="G148" s="164">
        <v>177</v>
      </c>
      <c r="H148" s="164">
        <v>184</v>
      </c>
      <c r="I148" s="164">
        <v>158</v>
      </c>
      <c r="J148" s="164">
        <v>1335</v>
      </c>
      <c r="K148" s="164">
        <v>8</v>
      </c>
      <c r="L148" s="3">
        <v>166.875</v>
      </c>
      <c r="M148" s="165">
        <v>0</v>
      </c>
    </row>
    <row r="149" spans="1:13" x14ac:dyDescent="0.25">
      <c r="A149" s="220" t="s">
        <v>12</v>
      </c>
      <c r="B149" s="164">
        <v>200</v>
      </c>
      <c r="C149" s="164">
        <v>158</v>
      </c>
      <c r="D149" s="164">
        <v>211</v>
      </c>
      <c r="E149" s="164">
        <v>144</v>
      </c>
      <c r="F149" s="164">
        <v>214</v>
      </c>
      <c r="G149" s="164">
        <v>172</v>
      </c>
      <c r="H149" s="164">
        <v>200</v>
      </c>
      <c r="I149" s="164">
        <v>181</v>
      </c>
      <c r="J149" s="164">
        <v>1480</v>
      </c>
      <c r="K149" s="164">
        <v>8</v>
      </c>
      <c r="L149" s="3">
        <v>185</v>
      </c>
      <c r="M149" s="165">
        <v>4</v>
      </c>
    </row>
    <row r="150" spans="1:13" x14ac:dyDescent="0.25">
      <c r="A150" s="220" t="s">
        <v>146</v>
      </c>
      <c r="B150" s="164">
        <v>144</v>
      </c>
      <c r="C150" s="164">
        <v>145</v>
      </c>
      <c r="D150" s="164">
        <v>226</v>
      </c>
      <c r="E150" s="164">
        <v>139</v>
      </c>
      <c r="F150" s="164">
        <v>148</v>
      </c>
      <c r="G150" s="164">
        <v>147</v>
      </c>
      <c r="H150" s="164">
        <v>193</v>
      </c>
      <c r="I150" s="164">
        <v>140</v>
      </c>
      <c r="J150" s="164">
        <v>1282</v>
      </c>
      <c r="K150" s="164">
        <v>8</v>
      </c>
      <c r="L150" s="3">
        <v>160.25</v>
      </c>
      <c r="M150" s="165">
        <v>1</v>
      </c>
    </row>
    <row r="151" spans="1:13" x14ac:dyDescent="0.25">
      <c r="A151" s="220" t="s">
        <v>24</v>
      </c>
      <c r="B151" s="164">
        <v>122</v>
      </c>
      <c r="C151" s="164">
        <v>166</v>
      </c>
      <c r="D151" s="164">
        <v>158</v>
      </c>
      <c r="E151" s="164">
        <v>118</v>
      </c>
      <c r="F151" s="164">
        <v>168</v>
      </c>
      <c r="G151" s="164">
        <v>173</v>
      </c>
      <c r="H151" s="164">
        <v>148</v>
      </c>
      <c r="I151" s="164">
        <v>193</v>
      </c>
      <c r="J151" s="164">
        <v>1246</v>
      </c>
      <c r="K151" s="164">
        <v>8</v>
      </c>
      <c r="L151" s="3">
        <v>155.75</v>
      </c>
      <c r="M151" s="165">
        <v>0</v>
      </c>
    </row>
    <row r="152" spans="1:13" x14ac:dyDescent="0.25">
      <c r="A152" s="220" t="s">
        <v>166</v>
      </c>
      <c r="B152" s="164">
        <v>182</v>
      </c>
      <c r="C152" s="164">
        <v>158</v>
      </c>
      <c r="D152" s="164">
        <v>166</v>
      </c>
      <c r="E152" s="164">
        <v>159</v>
      </c>
      <c r="F152" s="164">
        <v>150</v>
      </c>
      <c r="G152" s="164">
        <v>193</v>
      </c>
      <c r="H152" s="164">
        <v>170</v>
      </c>
      <c r="I152" s="164">
        <v>224</v>
      </c>
      <c r="J152" s="164">
        <v>1402</v>
      </c>
      <c r="K152" s="164">
        <v>8</v>
      </c>
      <c r="L152" s="3">
        <v>175.25</v>
      </c>
      <c r="M152" s="165">
        <v>1</v>
      </c>
    </row>
    <row r="153" spans="1:13" x14ac:dyDescent="0.25">
      <c r="A153" s="220" t="s">
        <v>21</v>
      </c>
      <c r="B153" s="164">
        <v>160</v>
      </c>
      <c r="C153" s="164">
        <v>217</v>
      </c>
      <c r="D153" s="164">
        <v>151</v>
      </c>
      <c r="E153" s="164">
        <v>168</v>
      </c>
      <c r="F153" s="164">
        <v>117</v>
      </c>
      <c r="G153" s="164">
        <v>198</v>
      </c>
      <c r="H153" s="164">
        <v>168</v>
      </c>
      <c r="I153" s="164">
        <v>145</v>
      </c>
      <c r="J153" s="164">
        <v>1324</v>
      </c>
      <c r="K153" s="164">
        <v>8</v>
      </c>
      <c r="L153" s="3">
        <v>165.5</v>
      </c>
      <c r="M153" s="165">
        <v>1</v>
      </c>
    </row>
    <row r="154" spans="1:13" x14ac:dyDescent="0.25">
      <c r="A154" s="220" t="s">
        <v>50</v>
      </c>
      <c r="B154" s="164">
        <v>122</v>
      </c>
      <c r="C154" s="164">
        <v>133</v>
      </c>
      <c r="D154" s="164">
        <v>157</v>
      </c>
      <c r="E154" s="164">
        <v>181</v>
      </c>
      <c r="F154" s="164">
        <v>134</v>
      </c>
      <c r="G154" s="164">
        <v>156</v>
      </c>
      <c r="H154" s="164">
        <v>159</v>
      </c>
      <c r="I154" s="164">
        <v>188</v>
      </c>
      <c r="J154" s="164">
        <v>1230</v>
      </c>
      <c r="K154" s="164">
        <v>8</v>
      </c>
      <c r="L154" s="3">
        <v>153.75</v>
      </c>
      <c r="M154" s="165">
        <v>0</v>
      </c>
    </row>
    <row r="155" spans="1:13" x14ac:dyDescent="0.25">
      <c r="A155" s="220" t="s">
        <v>165</v>
      </c>
      <c r="B155" s="164">
        <v>202</v>
      </c>
      <c r="C155" s="164">
        <v>147</v>
      </c>
      <c r="D155" s="164">
        <v>157</v>
      </c>
      <c r="E155" s="164">
        <v>139</v>
      </c>
      <c r="F155" s="164">
        <v>187</v>
      </c>
      <c r="G155" s="164">
        <v>189</v>
      </c>
      <c r="H155" s="164">
        <v>170</v>
      </c>
      <c r="I155" s="164">
        <v>156</v>
      </c>
      <c r="J155" s="164">
        <v>1347</v>
      </c>
      <c r="K155" s="164">
        <v>8</v>
      </c>
      <c r="L155" s="3">
        <v>168.375</v>
      </c>
      <c r="M155" s="165">
        <v>1</v>
      </c>
    </row>
    <row r="156" spans="1:13" x14ac:dyDescent="0.25">
      <c r="A156" s="220" t="s">
        <v>169</v>
      </c>
      <c r="B156" s="164">
        <v>165</v>
      </c>
      <c r="C156" s="164">
        <v>137</v>
      </c>
      <c r="D156" s="164">
        <v>140</v>
      </c>
      <c r="E156" s="164">
        <v>122</v>
      </c>
      <c r="F156" s="164">
        <v>158</v>
      </c>
      <c r="G156" s="164">
        <v>118</v>
      </c>
      <c r="H156" s="164">
        <v>145</v>
      </c>
      <c r="I156" s="164">
        <v>131</v>
      </c>
      <c r="J156" s="164">
        <v>1116</v>
      </c>
      <c r="K156" s="164">
        <v>8</v>
      </c>
      <c r="L156" s="3">
        <v>139.5</v>
      </c>
      <c r="M156" s="165">
        <v>0</v>
      </c>
    </row>
    <row r="157" spans="1:13" x14ac:dyDescent="0.25">
      <c r="A157" s="220" t="s">
        <v>15</v>
      </c>
      <c r="B157" s="164">
        <v>150</v>
      </c>
      <c r="C157" s="164">
        <v>148</v>
      </c>
      <c r="D157" s="164">
        <v>116</v>
      </c>
      <c r="E157" s="164">
        <v>175</v>
      </c>
      <c r="F157" s="164">
        <v>146</v>
      </c>
      <c r="G157" s="164">
        <v>181</v>
      </c>
      <c r="H157" s="164">
        <v>150</v>
      </c>
      <c r="I157" s="164">
        <v>137</v>
      </c>
      <c r="J157" s="164">
        <v>1203</v>
      </c>
      <c r="K157" s="164">
        <v>8</v>
      </c>
      <c r="L157" s="3">
        <v>150.375</v>
      </c>
      <c r="M157" s="165">
        <v>0</v>
      </c>
    </row>
    <row r="158" spans="1:13" x14ac:dyDescent="0.25">
      <c r="A158" s="220" t="s">
        <v>38</v>
      </c>
      <c r="B158" s="164">
        <v>143</v>
      </c>
      <c r="C158" s="164">
        <v>175</v>
      </c>
      <c r="D158" s="164">
        <v>188</v>
      </c>
      <c r="E158" s="164">
        <v>172</v>
      </c>
      <c r="F158" s="164">
        <v>172</v>
      </c>
      <c r="G158" s="164">
        <v>182</v>
      </c>
      <c r="H158" s="164">
        <v>139</v>
      </c>
      <c r="I158" s="164">
        <v>148</v>
      </c>
      <c r="J158" s="164">
        <v>1319</v>
      </c>
      <c r="K158" s="164">
        <v>8</v>
      </c>
      <c r="L158" s="3">
        <v>164.875</v>
      </c>
      <c r="M158" s="165">
        <v>0</v>
      </c>
    </row>
    <row r="159" spans="1:13" x14ac:dyDescent="0.25">
      <c r="A159" s="220" t="s">
        <v>69</v>
      </c>
      <c r="B159" s="164">
        <v>163</v>
      </c>
      <c r="C159" s="164">
        <v>161</v>
      </c>
      <c r="D159" s="164">
        <v>136</v>
      </c>
      <c r="E159" s="164">
        <v>120</v>
      </c>
      <c r="F159" s="164">
        <v>169</v>
      </c>
      <c r="G159" s="164">
        <v>198</v>
      </c>
      <c r="H159" s="164">
        <v>118</v>
      </c>
      <c r="I159" s="164">
        <v>207</v>
      </c>
      <c r="J159" s="164">
        <v>1272</v>
      </c>
      <c r="K159" s="164">
        <v>8</v>
      </c>
      <c r="L159" s="3">
        <v>159</v>
      </c>
      <c r="M159" s="165">
        <v>1</v>
      </c>
    </row>
    <row r="160" spans="1:13" x14ac:dyDescent="0.25">
      <c r="A160" s="220" t="s">
        <v>25</v>
      </c>
      <c r="B160" s="164">
        <v>169</v>
      </c>
      <c r="C160" s="164">
        <v>163</v>
      </c>
      <c r="D160" s="164">
        <v>182</v>
      </c>
      <c r="E160" s="164">
        <v>150</v>
      </c>
      <c r="F160" s="164">
        <v>128</v>
      </c>
      <c r="G160" s="164">
        <v>145</v>
      </c>
      <c r="H160" s="164">
        <v>166</v>
      </c>
      <c r="I160" s="164">
        <v>118</v>
      </c>
      <c r="J160" s="164">
        <v>1221</v>
      </c>
      <c r="K160" s="164">
        <v>8</v>
      </c>
      <c r="L160" s="3">
        <v>152.625</v>
      </c>
      <c r="M160" s="165">
        <v>0</v>
      </c>
    </row>
    <row r="161" spans="1:13" x14ac:dyDescent="0.25">
      <c r="A161" s="220" t="s">
        <v>94</v>
      </c>
      <c r="B161" s="164">
        <v>178</v>
      </c>
      <c r="C161" s="164">
        <v>183</v>
      </c>
      <c r="D161" s="164">
        <v>145</v>
      </c>
      <c r="E161" s="164">
        <v>150</v>
      </c>
      <c r="F161" s="164">
        <v>134</v>
      </c>
      <c r="G161" s="164">
        <v>169</v>
      </c>
      <c r="H161" s="164">
        <v>166</v>
      </c>
      <c r="I161" s="164">
        <v>152</v>
      </c>
      <c r="J161" s="164">
        <v>1277</v>
      </c>
      <c r="K161" s="164">
        <v>8</v>
      </c>
      <c r="L161" s="3">
        <v>159.625</v>
      </c>
      <c r="M161" s="165">
        <v>0</v>
      </c>
    </row>
    <row r="162" spans="1:13" x14ac:dyDescent="0.25">
      <c r="A162" s="220" t="s">
        <v>171</v>
      </c>
      <c r="B162" s="164">
        <v>177</v>
      </c>
      <c r="C162" s="164">
        <v>170</v>
      </c>
      <c r="D162" s="164">
        <v>166</v>
      </c>
      <c r="E162" s="164">
        <v>151</v>
      </c>
      <c r="F162" s="164">
        <v>148</v>
      </c>
      <c r="G162" s="164">
        <v>141</v>
      </c>
      <c r="H162" s="164">
        <v>158</v>
      </c>
      <c r="I162" s="164">
        <v>144</v>
      </c>
      <c r="J162" s="164">
        <v>1255</v>
      </c>
      <c r="K162" s="164">
        <v>8</v>
      </c>
      <c r="L162" s="3">
        <v>156.875</v>
      </c>
      <c r="M162" s="165">
        <v>0</v>
      </c>
    </row>
    <row r="163" spans="1:13" x14ac:dyDescent="0.25">
      <c r="A163" s="220" t="s">
        <v>40</v>
      </c>
      <c r="B163" s="164">
        <v>211</v>
      </c>
      <c r="C163" s="164">
        <v>188</v>
      </c>
      <c r="D163" s="164">
        <v>231</v>
      </c>
      <c r="E163" s="164">
        <v>187</v>
      </c>
      <c r="F163" s="164">
        <v>134</v>
      </c>
      <c r="G163" s="164">
        <v>155</v>
      </c>
      <c r="H163" s="164">
        <v>217</v>
      </c>
      <c r="I163" s="164">
        <v>201</v>
      </c>
      <c r="J163" s="164">
        <v>1524</v>
      </c>
      <c r="K163" s="164">
        <v>8</v>
      </c>
      <c r="L163" s="3">
        <v>190.5</v>
      </c>
      <c r="M163" s="165">
        <v>4</v>
      </c>
    </row>
    <row r="164" spans="1:13" x14ac:dyDescent="0.25">
      <c r="A164" s="220" t="s">
        <v>157</v>
      </c>
      <c r="B164" s="164">
        <v>129</v>
      </c>
      <c r="C164" s="164">
        <v>116</v>
      </c>
      <c r="D164" s="164">
        <v>169</v>
      </c>
      <c r="E164" s="164">
        <v>124</v>
      </c>
      <c r="F164" s="164">
        <v>125</v>
      </c>
      <c r="G164" s="164">
        <v>129</v>
      </c>
      <c r="H164" s="164">
        <v>139</v>
      </c>
      <c r="I164" s="164">
        <v>122</v>
      </c>
      <c r="J164" s="164">
        <v>1053</v>
      </c>
      <c r="K164" s="164">
        <v>8</v>
      </c>
      <c r="L164" s="3">
        <v>131.625</v>
      </c>
      <c r="M164" s="165">
        <v>0</v>
      </c>
    </row>
    <row r="165" spans="1:13" x14ac:dyDescent="0.25">
      <c r="A165" s="220" t="s">
        <v>168</v>
      </c>
      <c r="B165" s="164">
        <v>185</v>
      </c>
      <c r="C165" s="164">
        <v>146</v>
      </c>
      <c r="D165" s="164">
        <v>146</v>
      </c>
      <c r="E165" s="164">
        <v>137</v>
      </c>
      <c r="F165" s="164">
        <v>176</v>
      </c>
      <c r="G165" s="164">
        <v>144</v>
      </c>
      <c r="H165" s="164">
        <v>155</v>
      </c>
      <c r="I165" s="164">
        <v>136</v>
      </c>
      <c r="J165" s="164">
        <v>1225</v>
      </c>
      <c r="K165" s="164">
        <v>8</v>
      </c>
      <c r="L165" s="3">
        <v>153.125</v>
      </c>
      <c r="M165" s="165">
        <v>0</v>
      </c>
    </row>
    <row r="166" spans="1:13" x14ac:dyDescent="0.25">
      <c r="A166" s="220" t="s">
        <v>75</v>
      </c>
      <c r="B166" s="164">
        <v>164</v>
      </c>
      <c r="C166" s="164">
        <v>160</v>
      </c>
      <c r="D166" s="164">
        <v>171</v>
      </c>
      <c r="E166" s="164">
        <v>175</v>
      </c>
      <c r="F166" s="164">
        <v>168</v>
      </c>
      <c r="G166" s="164">
        <v>168</v>
      </c>
      <c r="H166" s="164">
        <v>139</v>
      </c>
      <c r="I166" s="164">
        <v>167</v>
      </c>
      <c r="J166" s="164">
        <v>1312</v>
      </c>
      <c r="K166" s="164">
        <v>8</v>
      </c>
      <c r="L166" s="3">
        <v>164</v>
      </c>
      <c r="M166" s="165">
        <v>0</v>
      </c>
    </row>
    <row r="167" spans="1:13" x14ac:dyDescent="0.25">
      <c r="A167" s="220" t="s">
        <v>77</v>
      </c>
      <c r="B167" s="164">
        <v>156</v>
      </c>
      <c r="C167" s="164">
        <v>203</v>
      </c>
      <c r="D167" s="164">
        <v>159</v>
      </c>
      <c r="E167" s="164">
        <v>195</v>
      </c>
      <c r="F167" s="164">
        <v>181</v>
      </c>
      <c r="G167" s="164">
        <v>160</v>
      </c>
      <c r="H167" s="164">
        <v>127</v>
      </c>
      <c r="I167" s="164">
        <v>155</v>
      </c>
      <c r="J167" s="164">
        <v>1336</v>
      </c>
      <c r="K167" s="164">
        <v>8</v>
      </c>
      <c r="L167" s="3">
        <v>167</v>
      </c>
      <c r="M167" s="165">
        <v>1</v>
      </c>
    </row>
    <row r="168" spans="1:13" x14ac:dyDescent="0.25">
      <c r="A168" s="220" t="s">
        <v>52</v>
      </c>
      <c r="B168" s="164">
        <v>120</v>
      </c>
      <c r="C168" s="164">
        <v>195</v>
      </c>
      <c r="D168" s="164">
        <v>152</v>
      </c>
      <c r="E168" s="164">
        <v>134</v>
      </c>
      <c r="F168" s="164">
        <v>167</v>
      </c>
      <c r="G168" s="164">
        <v>154</v>
      </c>
      <c r="H168" s="164">
        <v>149</v>
      </c>
      <c r="I168" s="164">
        <v>191</v>
      </c>
      <c r="J168" s="164">
        <v>1262</v>
      </c>
      <c r="K168" s="164">
        <v>8</v>
      </c>
      <c r="L168" s="3">
        <v>157.75</v>
      </c>
      <c r="M168" s="165">
        <v>0</v>
      </c>
    </row>
    <row r="169" spans="1:13" x14ac:dyDescent="0.25">
      <c r="A169" s="220" t="s">
        <v>16</v>
      </c>
      <c r="B169" s="164">
        <v>181</v>
      </c>
      <c r="C169" s="164">
        <v>127</v>
      </c>
      <c r="D169" s="164">
        <v>130</v>
      </c>
      <c r="E169" s="164">
        <v>181</v>
      </c>
      <c r="F169" s="164">
        <v>129</v>
      </c>
      <c r="G169" s="164">
        <v>127</v>
      </c>
      <c r="H169" s="164">
        <v>160</v>
      </c>
      <c r="I169" s="164">
        <v>153</v>
      </c>
      <c r="J169" s="164">
        <v>1188</v>
      </c>
      <c r="K169" s="164">
        <v>8</v>
      </c>
      <c r="L169" s="3">
        <v>148.5</v>
      </c>
      <c r="M169" s="165">
        <v>0</v>
      </c>
    </row>
    <row r="170" spans="1:13" x14ac:dyDescent="0.25">
      <c r="A170" s="220" t="s">
        <v>162</v>
      </c>
      <c r="B170" s="164">
        <v>130</v>
      </c>
      <c r="C170" s="164">
        <v>133</v>
      </c>
      <c r="D170" s="164">
        <v>137</v>
      </c>
      <c r="E170" s="164">
        <v>115</v>
      </c>
      <c r="F170" s="164">
        <v>191</v>
      </c>
      <c r="G170" s="164">
        <v>145</v>
      </c>
      <c r="H170" s="164">
        <v>159</v>
      </c>
      <c r="I170" s="164">
        <v>113</v>
      </c>
      <c r="J170" s="164">
        <v>1123</v>
      </c>
      <c r="K170" s="164">
        <v>8</v>
      </c>
      <c r="L170" s="3">
        <v>140.375</v>
      </c>
      <c r="M170" s="165">
        <v>0</v>
      </c>
    </row>
    <row r="171" spans="1:13" x14ac:dyDescent="0.25">
      <c r="A171" s="220" t="s">
        <v>11</v>
      </c>
      <c r="B171" s="164">
        <v>127</v>
      </c>
      <c r="C171" s="164">
        <v>109</v>
      </c>
      <c r="D171" s="164">
        <v>151</v>
      </c>
      <c r="E171" s="164">
        <v>167</v>
      </c>
      <c r="F171" s="164">
        <v>124</v>
      </c>
      <c r="G171" s="164">
        <v>139</v>
      </c>
      <c r="H171" s="164">
        <v>173</v>
      </c>
      <c r="I171" s="164">
        <v>145</v>
      </c>
      <c r="J171" s="164">
        <v>1135</v>
      </c>
      <c r="K171" s="164">
        <v>8</v>
      </c>
      <c r="L171" s="3">
        <v>141.875</v>
      </c>
      <c r="M171" s="165">
        <v>0</v>
      </c>
    </row>
    <row r="172" spans="1:13" x14ac:dyDescent="0.25">
      <c r="A172" s="214" t="s">
        <v>89</v>
      </c>
      <c r="B172" s="174">
        <v>8645</v>
      </c>
      <c r="C172" s="174">
        <v>8591</v>
      </c>
      <c r="D172" s="174">
        <v>8958</v>
      </c>
      <c r="E172" s="174">
        <v>8834</v>
      </c>
      <c r="F172" s="174">
        <v>8601</v>
      </c>
      <c r="G172" s="174">
        <v>8768</v>
      </c>
      <c r="H172" s="174"/>
      <c r="I172" s="174"/>
      <c r="J172" s="174">
        <v>52397</v>
      </c>
      <c r="K172" s="174">
        <v>333</v>
      </c>
      <c r="L172" s="16">
        <v>157.34834834834834</v>
      </c>
      <c r="M172" s="215">
        <v>22</v>
      </c>
    </row>
    <row r="173" spans="1:13" x14ac:dyDescent="0.25">
      <c r="A173" s="220" t="s">
        <v>70</v>
      </c>
      <c r="B173" s="164">
        <v>114</v>
      </c>
      <c r="C173" s="164">
        <v>122</v>
      </c>
      <c r="D173" s="164">
        <v>131</v>
      </c>
      <c r="E173" s="164">
        <v>140</v>
      </c>
      <c r="F173" s="164">
        <v>104</v>
      </c>
      <c r="G173" s="164">
        <v>158</v>
      </c>
      <c r="H173" s="164"/>
      <c r="I173" s="164"/>
      <c r="J173" s="164">
        <v>769</v>
      </c>
      <c r="K173" s="164">
        <v>6</v>
      </c>
      <c r="L173" s="3">
        <v>128.16666666666666</v>
      </c>
      <c r="M173" s="165">
        <v>0</v>
      </c>
    </row>
    <row r="174" spans="1:13" x14ac:dyDescent="0.25">
      <c r="A174" s="220" t="s">
        <v>149</v>
      </c>
      <c r="B174" s="164">
        <v>130</v>
      </c>
      <c r="C174" s="164">
        <v>142</v>
      </c>
      <c r="D174" s="164">
        <v>158</v>
      </c>
      <c r="E174" s="164">
        <v>212</v>
      </c>
      <c r="F174" s="164">
        <v>123</v>
      </c>
      <c r="G174" s="164">
        <v>164</v>
      </c>
      <c r="H174" s="164"/>
      <c r="I174" s="164"/>
      <c r="J174" s="164">
        <v>929</v>
      </c>
      <c r="K174" s="164">
        <v>6</v>
      </c>
      <c r="L174" s="3">
        <v>154.83333333333334</v>
      </c>
      <c r="M174" s="165">
        <v>1</v>
      </c>
    </row>
    <row r="175" spans="1:13" x14ac:dyDescent="0.25">
      <c r="A175" s="220" t="s">
        <v>14</v>
      </c>
      <c r="B175" s="164">
        <v>138</v>
      </c>
      <c r="C175" s="164">
        <v>124</v>
      </c>
      <c r="D175" s="164">
        <v>150</v>
      </c>
      <c r="E175" s="164">
        <v>161</v>
      </c>
      <c r="F175" s="164">
        <v>164</v>
      </c>
      <c r="G175" s="164">
        <v>147</v>
      </c>
      <c r="H175" s="164"/>
      <c r="I175" s="164"/>
      <c r="J175" s="164">
        <v>884</v>
      </c>
      <c r="K175" s="164">
        <v>6</v>
      </c>
      <c r="L175" s="3">
        <v>147.33333333333334</v>
      </c>
      <c r="M175" s="165">
        <v>0</v>
      </c>
    </row>
    <row r="176" spans="1:13" x14ac:dyDescent="0.25">
      <c r="A176" s="220" t="s">
        <v>153</v>
      </c>
      <c r="B176" s="164">
        <v>157</v>
      </c>
      <c r="C176" s="164">
        <v>163</v>
      </c>
      <c r="D176" s="164">
        <v>238</v>
      </c>
      <c r="E176" s="164">
        <v>171</v>
      </c>
      <c r="F176" s="164">
        <v>190</v>
      </c>
      <c r="G176" s="164">
        <v>171</v>
      </c>
      <c r="H176" s="164"/>
      <c r="I176" s="164"/>
      <c r="J176" s="164">
        <v>1090</v>
      </c>
      <c r="K176" s="164">
        <v>6</v>
      </c>
      <c r="L176" s="3">
        <v>181.66666666666666</v>
      </c>
      <c r="M176" s="165">
        <v>1</v>
      </c>
    </row>
    <row r="177" spans="1:13" x14ac:dyDescent="0.25">
      <c r="A177" s="220" t="s">
        <v>45</v>
      </c>
      <c r="B177" s="164">
        <v>180</v>
      </c>
      <c r="C177" s="164">
        <v>169</v>
      </c>
      <c r="D177" s="164">
        <v>162</v>
      </c>
      <c r="E177" s="164">
        <v>164</v>
      </c>
      <c r="F177" s="164">
        <v>177</v>
      </c>
      <c r="G177" s="164">
        <v>145</v>
      </c>
      <c r="H177" s="164"/>
      <c r="I177" s="164"/>
      <c r="J177" s="164">
        <v>997</v>
      </c>
      <c r="K177" s="164">
        <v>6</v>
      </c>
      <c r="L177" s="3">
        <v>166.16666666666666</v>
      </c>
      <c r="M177" s="165">
        <v>0</v>
      </c>
    </row>
    <row r="178" spans="1:13" x14ac:dyDescent="0.25">
      <c r="A178" s="220" t="s">
        <v>71</v>
      </c>
      <c r="B178" s="164">
        <v>168</v>
      </c>
      <c r="C178" s="164">
        <v>175</v>
      </c>
      <c r="D178" s="164">
        <v>192</v>
      </c>
      <c r="E178" s="164">
        <v>163</v>
      </c>
      <c r="F178" s="164">
        <v>158</v>
      </c>
      <c r="G178" s="164">
        <v>181</v>
      </c>
      <c r="H178" s="164"/>
      <c r="I178" s="164"/>
      <c r="J178" s="164">
        <v>1037</v>
      </c>
      <c r="K178" s="164">
        <v>6</v>
      </c>
      <c r="L178" s="3">
        <v>172.83333333333334</v>
      </c>
      <c r="M178" s="165">
        <v>0</v>
      </c>
    </row>
    <row r="179" spans="1:13" x14ac:dyDescent="0.25">
      <c r="A179" s="220" t="s">
        <v>147</v>
      </c>
      <c r="B179" s="164">
        <v>201</v>
      </c>
      <c r="C179" s="164">
        <v>191</v>
      </c>
      <c r="D179" s="164">
        <v>125</v>
      </c>
      <c r="E179" s="164">
        <v>146</v>
      </c>
      <c r="F179" s="164">
        <v>134</v>
      </c>
      <c r="G179" s="164">
        <v>146</v>
      </c>
      <c r="H179" s="164"/>
      <c r="I179" s="164"/>
      <c r="J179" s="164">
        <v>943</v>
      </c>
      <c r="K179" s="164">
        <v>6</v>
      </c>
      <c r="L179" s="3">
        <v>157.16666666666666</v>
      </c>
      <c r="M179" s="165">
        <v>1</v>
      </c>
    </row>
    <row r="180" spans="1:13" x14ac:dyDescent="0.25">
      <c r="A180" s="220" t="s">
        <v>53</v>
      </c>
      <c r="B180" s="164">
        <v>150</v>
      </c>
      <c r="C180" s="164">
        <v>126</v>
      </c>
      <c r="D180" s="164">
        <v>146</v>
      </c>
      <c r="E180" s="164">
        <v>180</v>
      </c>
      <c r="F180" s="164">
        <v>166</v>
      </c>
      <c r="G180" s="164">
        <v>179</v>
      </c>
      <c r="H180" s="164"/>
      <c r="I180" s="164"/>
      <c r="J180" s="164">
        <v>947</v>
      </c>
      <c r="K180" s="164">
        <v>6</v>
      </c>
      <c r="L180" s="3">
        <v>157.83333333333334</v>
      </c>
      <c r="M180" s="165">
        <v>0</v>
      </c>
    </row>
    <row r="181" spans="1:13" x14ac:dyDescent="0.25">
      <c r="A181" s="220" t="s">
        <v>42</v>
      </c>
      <c r="B181" s="164">
        <v>188</v>
      </c>
      <c r="C181" s="164">
        <v>222</v>
      </c>
      <c r="D181" s="164">
        <v>191</v>
      </c>
      <c r="E181" s="164">
        <v>200</v>
      </c>
      <c r="F181" s="164">
        <v>195</v>
      </c>
      <c r="G181" s="164">
        <v>162</v>
      </c>
      <c r="H181" s="164"/>
      <c r="I181" s="164"/>
      <c r="J181" s="164">
        <v>1158</v>
      </c>
      <c r="K181" s="164">
        <v>6</v>
      </c>
      <c r="L181" s="3">
        <v>193</v>
      </c>
      <c r="M181" s="165">
        <v>2</v>
      </c>
    </row>
    <row r="182" spans="1:13" x14ac:dyDescent="0.25">
      <c r="A182" s="220" t="s">
        <v>184</v>
      </c>
      <c r="B182" s="164">
        <v>155</v>
      </c>
      <c r="C182" s="164">
        <v>191</v>
      </c>
      <c r="D182" s="164">
        <v>128</v>
      </c>
      <c r="E182" s="164">
        <v>128</v>
      </c>
      <c r="F182" s="164">
        <v>171</v>
      </c>
      <c r="G182" s="164">
        <v>138</v>
      </c>
      <c r="H182" s="164"/>
      <c r="I182" s="164"/>
      <c r="J182" s="164">
        <v>911</v>
      </c>
      <c r="K182" s="164">
        <v>6</v>
      </c>
      <c r="L182" s="3">
        <v>151.83333333333334</v>
      </c>
      <c r="M182" s="165">
        <v>0</v>
      </c>
    </row>
    <row r="183" spans="1:13" x14ac:dyDescent="0.25">
      <c r="A183" s="220" t="s">
        <v>79</v>
      </c>
      <c r="B183" s="164">
        <v>182</v>
      </c>
      <c r="C183" s="164">
        <v>180</v>
      </c>
      <c r="D183" s="164">
        <v>138</v>
      </c>
      <c r="E183" s="164">
        <v>183</v>
      </c>
      <c r="F183" s="164">
        <v>179</v>
      </c>
      <c r="G183" s="164">
        <v>170</v>
      </c>
      <c r="H183" s="164"/>
      <c r="I183" s="164"/>
      <c r="J183" s="164">
        <v>1032</v>
      </c>
      <c r="K183" s="164">
        <v>6</v>
      </c>
      <c r="L183" s="3">
        <v>172</v>
      </c>
      <c r="M183" s="165">
        <v>0</v>
      </c>
    </row>
    <row r="184" spans="1:13" x14ac:dyDescent="0.25">
      <c r="A184" s="220" t="s">
        <v>19</v>
      </c>
      <c r="B184" s="164">
        <v>157</v>
      </c>
      <c r="C184" s="164">
        <v>202</v>
      </c>
      <c r="D184" s="164">
        <v>180</v>
      </c>
      <c r="E184" s="164">
        <v>149</v>
      </c>
      <c r="F184" s="164">
        <v>170</v>
      </c>
      <c r="G184" s="164">
        <v>149</v>
      </c>
      <c r="H184" s="164"/>
      <c r="I184" s="164"/>
      <c r="J184" s="164">
        <v>1007</v>
      </c>
      <c r="K184" s="164">
        <v>6</v>
      </c>
      <c r="L184" s="3">
        <v>167.83333333333334</v>
      </c>
      <c r="M184" s="165">
        <v>1</v>
      </c>
    </row>
    <row r="185" spans="1:13" x14ac:dyDescent="0.25">
      <c r="A185" s="220" t="s">
        <v>138</v>
      </c>
      <c r="B185" s="164">
        <v>134</v>
      </c>
      <c r="C185" s="164">
        <v>126</v>
      </c>
      <c r="D185" s="164">
        <v>169</v>
      </c>
      <c r="E185" s="164">
        <v>151</v>
      </c>
      <c r="F185" s="164">
        <v>157</v>
      </c>
      <c r="G185" s="164">
        <v>148</v>
      </c>
      <c r="H185" s="164"/>
      <c r="I185" s="164"/>
      <c r="J185" s="164">
        <v>885</v>
      </c>
      <c r="K185" s="164">
        <v>6</v>
      </c>
      <c r="L185" s="3">
        <v>147.5</v>
      </c>
      <c r="M185" s="165">
        <v>0</v>
      </c>
    </row>
    <row r="186" spans="1:13" x14ac:dyDescent="0.25">
      <c r="A186" s="220" t="s">
        <v>18</v>
      </c>
      <c r="B186" s="164">
        <v>106</v>
      </c>
      <c r="C186" s="164">
        <v>103</v>
      </c>
      <c r="D186" s="164">
        <v>91</v>
      </c>
      <c r="E186" s="164"/>
      <c r="F186" s="164"/>
      <c r="G186" s="164"/>
      <c r="H186" s="164"/>
      <c r="I186" s="164"/>
      <c r="J186" s="164">
        <v>300</v>
      </c>
      <c r="K186" s="164">
        <v>3</v>
      </c>
      <c r="L186" s="3">
        <v>100</v>
      </c>
      <c r="M186" s="165">
        <v>0</v>
      </c>
    </row>
    <row r="187" spans="1:13" x14ac:dyDescent="0.25">
      <c r="A187" s="220" t="s">
        <v>65</v>
      </c>
      <c r="B187" s="164">
        <v>218</v>
      </c>
      <c r="C187" s="164">
        <v>128</v>
      </c>
      <c r="D187" s="164">
        <v>225</v>
      </c>
      <c r="E187" s="164">
        <v>156</v>
      </c>
      <c r="F187" s="164">
        <v>137</v>
      </c>
      <c r="G187" s="164">
        <v>204</v>
      </c>
      <c r="H187" s="164"/>
      <c r="I187" s="164"/>
      <c r="J187" s="164">
        <v>1068</v>
      </c>
      <c r="K187" s="164">
        <v>6</v>
      </c>
      <c r="L187" s="3">
        <v>178</v>
      </c>
      <c r="M187" s="165">
        <v>3</v>
      </c>
    </row>
    <row r="188" spans="1:13" x14ac:dyDescent="0.25">
      <c r="A188" s="220" t="s">
        <v>74</v>
      </c>
      <c r="B188" s="164">
        <v>166</v>
      </c>
      <c r="C188" s="164">
        <v>202</v>
      </c>
      <c r="D188" s="164">
        <v>182</v>
      </c>
      <c r="E188" s="164">
        <v>176</v>
      </c>
      <c r="F188" s="164">
        <v>213</v>
      </c>
      <c r="G188" s="164">
        <v>170</v>
      </c>
      <c r="H188" s="164"/>
      <c r="I188" s="164"/>
      <c r="J188" s="164">
        <v>1109</v>
      </c>
      <c r="K188" s="164">
        <v>6</v>
      </c>
      <c r="L188" s="3">
        <v>184.83333333333334</v>
      </c>
      <c r="M188" s="165">
        <v>2</v>
      </c>
    </row>
    <row r="189" spans="1:13" x14ac:dyDescent="0.25">
      <c r="A189" s="220" t="s">
        <v>60</v>
      </c>
      <c r="B189" s="164">
        <v>117</v>
      </c>
      <c r="C189" s="164">
        <v>139</v>
      </c>
      <c r="D189" s="164">
        <v>123</v>
      </c>
      <c r="E189" s="164">
        <v>135</v>
      </c>
      <c r="F189" s="164">
        <v>145</v>
      </c>
      <c r="G189" s="164">
        <v>109</v>
      </c>
      <c r="H189" s="164"/>
      <c r="I189" s="164"/>
      <c r="J189" s="164">
        <v>768</v>
      </c>
      <c r="K189" s="164">
        <v>6</v>
      </c>
      <c r="L189" s="3">
        <v>128</v>
      </c>
      <c r="M189" s="165">
        <v>0</v>
      </c>
    </row>
    <row r="190" spans="1:13" x14ac:dyDescent="0.25">
      <c r="A190" s="220" t="s">
        <v>35</v>
      </c>
      <c r="B190" s="164">
        <v>184</v>
      </c>
      <c r="C190" s="164">
        <v>142</v>
      </c>
      <c r="D190" s="164">
        <v>180</v>
      </c>
      <c r="E190" s="164">
        <v>189</v>
      </c>
      <c r="F190" s="164">
        <v>193</v>
      </c>
      <c r="G190" s="164">
        <v>208</v>
      </c>
      <c r="H190" s="164"/>
      <c r="I190" s="164"/>
      <c r="J190" s="164">
        <v>1096</v>
      </c>
      <c r="K190" s="164">
        <v>6</v>
      </c>
      <c r="L190" s="3">
        <v>182.66666666666666</v>
      </c>
      <c r="M190" s="165">
        <v>1</v>
      </c>
    </row>
    <row r="191" spans="1:13" x14ac:dyDescent="0.25">
      <c r="A191" s="220" t="s">
        <v>167</v>
      </c>
      <c r="B191" s="164">
        <v>113</v>
      </c>
      <c r="C191" s="164">
        <v>147</v>
      </c>
      <c r="D191" s="164">
        <v>111</v>
      </c>
      <c r="E191" s="164">
        <v>128</v>
      </c>
      <c r="F191" s="164">
        <v>137</v>
      </c>
      <c r="G191" s="164">
        <v>134</v>
      </c>
      <c r="H191" s="164"/>
      <c r="I191" s="164"/>
      <c r="J191" s="164">
        <v>770</v>
      </c>
      <c r="K191" s="164">
        <v>6</v>
      </c>
      <c r="L191" s="3">
        <v>128.33333333333334</v>
      </c>
      <c r="M191" s="165">
        <v>0</v>
      </c>
    </row>
    <row r="192" spans="1:13" x14ac:dyDescent="0.25">
      <c r="A192" s="220" t="s">
        <v>154</v>
      </c>
      <c r="B192" s="164">
        <v>212</v>
      </c>
      <c r="C192" s="164">
        <v>160</v>
      </c>
      <c r="D192" s="164">
        <v>175</v>
      </c>
      <c r="E192" s="164">
        <v>161</v>
      </c>
      <c r="F192" s="164">
        <v>209</v>
      </c>
      <c r="G192" s="164">
        <v>177</v>
      </c>
      <c r="H192" s="164"/>
      <c r="I192" s="164"/>
      <c r="J192" s="164">
        <v>1094</v>
      </c>
      <c r="K192" s="164">
        <v>6</v>
      </c>
      <c r="L192" s="3">
        <v>182.33333333333334</v>
      </c>
      <c r="M192" s="165">
        <v>2</v>
      </c>
    </row>
    <row r="193" spans="1:13" x14ac:dyDescent="0.25">
      <c r="A193" s="220" t="s">
        <v>73</v>
      </c>
      <c r="B193" s="164">
        <v>132</v>
      </c>
      <c r="C193" s="164">
        <v>156</v>
      </c>
      <c r="D193" s="164">
        <v>132</v>
      </c>
      <c r="E193" s="164">
        <v>183</v>
      </c>
      <c r="F193" s="164">
        <v>197</v>
      </c>
      <c r="G193" s="164">
        <v>186</v>
      </c>
      <c r="H193" s="164"/>
      <c r="I193" s="164"/>
      <c r="J193" s="164">
        <v>986</v>
      </c>
      <c r="K193" s="164">
        <v>6</v>
      </c>
      <c r="L193" s="3">
        <v>164.33333333333334</v>
      </c>
      <c r="M193" s="165">
        <v>0</v>
      </c>
    </row>
    <row r="194" spans="1:13" x14ac:dyDescent="0.25">
      <c r="A194" s="220" t="s">
        <v>57</v>
      </c>
      <c r="B194" s="164">
        <v>148</v>
      </c>
      <c r="C194" s="164">
        <v>185</v>
      </c>
      <c r="D194" s="164">
        <v>168</v>
      </c>
      <c r="E194" s="164">
        <v>180</v>
      </c>
      <c r="F194" s="164">
        <v>149</v>
      </c>
      <c r="G194" s="164">
        <v>162</v>
      </c>
      <c r="H194" s="164"/>
      <c r="I194" s="164"/>
      <c r="J194" s="164">
        <v>992</v>
      </c>
      <c r="K194" s="164">
        <v>6</v>
      </c>
      <c r="L194" s="3">
        <v>165.33333333333334</v>
      </c>
      <c r="M194" s="165">
        <v>0</v>
      </c>
    </row>
    <row r="195" spans="1:13" x14ac:dyDescent="0.25">
      <c r="A195" s="220" t="s">
        <v>174</v>
      </c>
      <c r="B195" s="164">
        <v>177</v>
      </c>
      <c r="C195" s="164">
        <v>155</v>
      </c>
      <c r="D195" s="164">
        <v>169</v>
      </c>
      <c r="E195" s="164">
        <v>155</v>
      </c>
      <c r="F195" s="164">
        <v>131</v>
      </c>
      <c r="G195" s="164">
        <v>153</v>
      </c>
      <c r="H195" s="164"/>
      <c r="I195" s="164"/>
      <c r="J195" s="164">
        <v>940</v>
      </c>
      <c r="K195" s="164">
        <v>6</v>
      </c>
      <c r="L195" s="3">
        <v>156.66666666666666</v>
      </c>
      <c r="M195" s="165">
        <v>0</v>
      </c>
    </row>
    <row r="196" spans="1:13" x14ac:dyDescent="0.25">
      <c r="A196" s="220" t="s">
        <v>31</v>
      </c>
      <c r="B196" s="164">
        <v>168</v>
      </c>
      <c r="C196" s="164">
        <v>160</v>
      </c>
      <c r="D196" s="164">
        <v>168</v>
      </c>
      <c r="E196" s="164">
        <v>131</v>
      </c>
      <c r="F196" s="164">
        <v>100</v>
      </c>
      <c r="G196" s="164">
        <v>169</v>
      </c>
      <c r="H196" s="164"/>
      <c r="I196" s="164"/>
      <c r="J196" s="164">
        <v>896</v>
      </c>
      <c r="K196" s="164">
        <v>6</v>
      </c>
      <c r="L196" s="3">
        <v>149.33333333333334</v>
      </c>
      <c r="M196" s="165">
        <v>0</v>
      </c>
    </row>
    <row r="197" spans="1:13" x14ac:dyDescent="0.25">
      <c r="A197" s="220" t="s">
        <v>17</v>
      </c>
      <c r="B197" s="164">
        <v>206</v>
      </c>
      <c r="C197" s="164">
        <v>113</v>
      </c>
      <c r="D197" s="164">
        <v>133</v>
      </c>
      <c r="E197" s="164">
        <v>106</v>
      </c>
      <c r="F197" s="164">
        <v>138</v>
      </c>
      <c r="G197" s="164">
        <v>156</v>
      </c>
      <c r="H197" s="164"/>
      <c r="I197" s="164"/>
      <c r="J197" s="164">
        <v>852</v>
      </c>
      <c r="K197" s="164">
        <v>6</v>
      </c>
      <c r="L197" s="3">
        <v>142</v>
      </c>
      <c r="M197" s="165">
        <v>1</v>
      </c>
    </row>
    <row r="198" spans="1:13" x14ac:dyDescent="0.25">
      <c r="A198" s="220" t="s">
        <v>26</v>
      </c>
      <c r="B198" s="164">
        <v>177</v>
      </c>
      <c r="C198" s="164">
        <v>172</v>
      </c>
      <c r="D198" s="164">
        <v>104</v>
      </c>
      <c r="E198" s="164">
        <v>114</v>
      </c>
      <c r="F198" s="164">
        <v>132</v>
      </c>
      <c r="G198" s="164">
        <v>224</v>
      </c>
      <c r="H198" s="164"/>
      <c r="I198" s="164"/>
      <c r="J198" s="164">
        <v>923</v>
      </c>
      <c r="K198" s="164">
        <v>6</v>
      </c>
      <c r="L198" s="3">
        <v>153.83333333333334</v>
      </c>
      <c r="M198" s="165">
        <v>1</v>
      </c>
    </row>
    <row r="199" spans="1:13" x14ac:dyDescent="0.25">
      <c r="A199" s="220" t="s">
        <v>170</v>
      </c>
      <c r="B199" s="164">
        <v>100</v>
      </c>
      <c r="C199" s="164">
        <v>142</v>
      </c>
      <c r="D199" s="164">
        <v>106</v>
      </c>
      <c r="E199" s="164">
        <v>172</v>
      </c>
      <c r="F199" s="164">
        <v>144</v>
      </c>
      <c r="G199" s="164">
        <v>127</v>
      </c>
      <c r="H199" s="164"/>
      <c r="I199" s="164"/>
      <c r="J199" s="164">
        <v>791</v>
      </c>
      <c r="K199" s="164">
        <v>6</v>
      </c>
      <c r="L199" s="3">
        <v>131.83333333333334</v>
      </c>
      <c r="M199" s="165">
        <v>0</v>
      </c>
    </row>
    <row r="200" spans="1:13" x14ac:dyDescent="0.25">
      <c r="A200" s="220" t="s">
        <v>34</v>
      </c>
      <c r="B200" s="164">
        <v>177</v>
      </c>
      <c r="C200" s="164">
        <v>145</v>
      </c>
      <c r="D200" s="164">
        <v>165</v>
      </c>
      <c r="E200" s="164">
        <v>191</v>
      </c>
      <c r="F200" s="164">
        <v>166</v>
      </c>
      <c r="G200" s="164">
        <v>188</v>
      </c>
      <c r="H200" s="164"/>
      <c r="I200" s="164"/>
      <c r="J200" s="164">
        <v>1032</v>
      </c>
      <c r="K200" s="164">
        <v>6</v>
      </c>
      <c r="L200" s="3">
        <v>172</v>
      </c>
      <c r="M200" s="165">
        <v>0</v>
      </c>
    </row>
    <row r="201" spans="1:13" x14ac:dyDescent="0.25">
      <c r="A201" s="220" t="s">
        <v>36</v>
      </c>
      <c r="B201" s="164">
        <v>141</v>
      </c>
      <c r="C201" s="164">
        <v>136</v>
      </c>
      <c r="D201" s="164">
        <v>115</v>
      </c>
      <c r="E201" s="164">
        <v>143</v>
      </c>
      <c r="F201" s="164">
        <v>111</v>
      </c>
      <c r="G201" s="164">
        <v>135</v>
      </c>
      <c r="H201" s="164"/>
      <c r="I201" s="164"/>
      <c r="J201" s="164">
        <v>781</v>
      </c>
      <c r="K201" s="164">
        <v>6</v>
      </c>
      <c r="L201" s="3">
        <v>130.16666666666666</v>
      </c>
      <c r="M201" s="165">
        <v>0</v>
      </c>
    </row>
    <row r="202" spans="1:13" x14ac:dyDescent="0.25">
      <c r="A202" s="220" t="s">
        <v>148</v>
      </c>
      <c r="B202" s="164">
        <v>195</v>
      </c>
      <c r="C202" s="164">
        <v>143</v>
      </c>
      <c r="D202" s="164">
        <v>250</v>
      </c>
      <c r="E202" s="164">
        <v>151</v>
      </c>
      <c r="F202" s="164">
        <v>180</v>
      </c>
      <c r="G202" s="164">
        <v>249</v>
      </c>
      <c r="H202" s="164"/>
      <c r="I202" s="164"/>
      <c r="J202" s="164">
        <v>1168</v>
      </c>
      <c r="K202" s="164">
        <v>6</v>
      </c>
      <c r="L202" s="3">
        <v>194.66666666666666</v>
      </c>
      <c r="M202" s="165">
        <v>2</v>
      </c>
    </row>
    <row r="203" spans="1:13" x14ac:dyDescent="0.25">
      <c r="A203" s="220" t="s">
        <v>140</v>
      </c>
      <c r="B203" s="164">
        <v>124</v>
      </c>
      <c r="C203" s="164">
        <v>132</v>
      </c>
      <c r="D203" s="164">
        <v>162</v>
      </c>
      <c r="E203" s="164">
        <v>187</v>
      </c>
      <c r="F203" s="164">
        <v>167</v>
      </c>
      <c r="G203" s="164">
        <v>128</v>
      </c>
      <c r="H203" s="164"/>
      <c r="I203" s="164"/>
      <c r="J203" s="164">
        <v>900</v>
      </c>
      <c r="K203" s="164">
        <v>6</v>
      </c>
      <c r="L203" s="3">
        <v>150</v>
      </c>
      <c r="M203" s="165">
        <v>0</v>
      </c>
    </row>
    <row r="204" spans="1:13" x14ac:dyDescent="0.25">
      <c r="A204" s="220" t="s">
        <v>37</v>
      </c>
      <c r="B204" s="164">
        <v>140</v>
      </c>
      <c r="C204" s="164">
        <v>132</v>
      </c>
      <c r="D204" s="164">
        <v>161</v>
      </c>
      <c r="E204" s="164">
        <v>179</v>
      </c>
      <c r="F204" s="164">
        <v>142</v>
      </c>
      <c r="G204" s="164">
        <v>121</v>
      </c>
      <c r="H204" s="164"/>
      <c r="I204" s="164"/>
      <c r="J204" s="164">
        <v>875</v>
      </c>
      <c r="K204" s="164">
        <v>6</v>
      </c>
      <c r="L204" s="3">
        <v>145.83333333333334</v>
      </c>
      <c r="M204" s="165">
        <v>0</v>
      </c>
    </row>
    <row r="205" spans="1:13" x14ac:dyDescent="0.25">
      <c r="A205" s="220" t="s">
        <v>55</v>
      </c>
      <c r="B205" s="164">
        <v>202</v>
      </c>
      <c r="C205" s="164">
        <v>165</v>
      </c>
      <c r="D205" s="164">
        <v>277</v>
      </c>
      <c r="E205" s="164">
        <v>143</v>
      </c>
      <c r="F205" s="164">
        <v>183</v>
      </c>
      <c r="G205" s="164">
        <v>148</v>
      </c>
      <c r="H205" s="164"/>
      <c r="I205" s="164"/>
      <c r="J205" s="164">
        <v>1118</v>
      </c>
      <c r="K205" s="164">
        <v>6</v>
      </c>
      <c r="L205" s="3">
        <v>186.33333333333334</v>
      </c>
      <c r="M205" s="165">
        <v>2</v>
      </c>
    </row>
    <row r="206" spans="1:13" x14ac:dyDescent="0.25">
      <c r="A206" s="220" t="s">
        <v>82</v>
      </c>
      <c r="B206" s="164">
        <v>156</v>
      </c>
      <c r="C206" s="164">
        <v>157</v>
      </c>
      <c r="D206" s="164">
        <v>169</v>
      </c>
      <c r="E206" s="164">
        <v>193</v>
      </c>
      <c r="F206" s="164">
        <v>166</v>
      </c>
      <c r="G206" s="164">
        <v>187</v>
      </c>
      <c r="H206" s="164"/>
      <c r="I206" s="164"/>
      <c r="J206" s="164">
        <v>1028</v>
      </c>
      <c r="K206" s="164">
        <v>6</v>
      </c>
      <c r="L206" s="3">
        <v>171.33333333333334</v>
      </c>
      <c r="M206" s="165">
        <v>0</v>
      </c>
    </row>
    <row r="207" spans="1:13" x14ac:dyDescent="0.25">
      <c r="A207" s="220" t="s">
        <v>43</v>
      </c>
      <c r="B207" s="164">
        <v>156</v>
      </c>
      <c r="C207" s="164">
        <v>167</v>
      </c>
      <c r="D207" s="164">
        <v>160</v>
      </c>
      <c r="E207" s="164">
        <v>130</v>
      </c>
      <c r="F207" s="164">
        <v>136</v>
      </c>
      <c r="G207" s="164">
        <v>134</v>
      </c>
      <c r="H207" s="164"/>
      <c r="I207" s="164"/>
      <c r="J207" s="164">
        <v>883</v>
      </c>
      <c r="K207" s="164">
        <v>6</v>
      </c>
      <c r="L207" s="3">
        <v>147.16666666666666</v>
      </c>
      <c r="M207" s="165">
        <v>0</v>
      </c>
    </row>
    <row r="208" spans="1:13" x14ac:dyDescent="0.25">
      <c r="A208" s="220" t="s">
        <v>47</v>
      </c>
      <c r="B208" s="164">
        <v>169</v>
      </c>
      <c r="C208" s="164">
        <v>185</v>
      </c>
      <c r="D208" s="164">
        <v>155</v>
      </c>
      <c r="E208" s="164">
        <v>181</v>
      </c>
      <c r="F208" s="164">
        <v>131</v>
      </c>
      <c r="G208" s="164">
        <v>178</v>
      </c>
      <c r="H208" s="164"/>
      <c r="I208" s="164"/>
      <c r="J208" s="164">
        <v>999</v>
      </c>
      <c r="K208" s="164">
        <v>6</v>
      </c>
      <c r="L208" s="3">
        <v>166.5</v>
      </c>
      <c r="M208" s="165">
        <v>0</v>
      </c>
    </row>
    <row r="209" spans="1:13" x14ac:dyDescent="0.25">
      <c r="A209" s="220" t="s">
        <v>141</v>
      </c>
      <c r="B209" s="164">
        <v>137</v>
      </c>
      <c r="C209" s="164">
        <v>158</v>
      </c>
      <c r="D209" s="164">
        <v>195</v>
      </c>
      <c r="E209" s="164">
        <v>219</v>
      </c>
      <c r="F209" s="164">
        <v>169</v>
      </c>
      <c r="G209" s="164">
        <v>169</v>
      </c>
      <c r="H209" s="164"/>
      <c r="I209" s="164"/>
      <c r="J209" s="164">
        <v>1047</v>
      </c>
      <c r="K209" s="164">
        <v>6</v>
      </c>
      <c r="L209" s="3">
        <v>174.5</v>
      </c>
      <c r="M209" s="165">
        <v>1</v>
      </c>
    </row>
    <row r="210" spans="1:13" x14ac:dyDescent="0.25">
      <c r="A210" s="220" t="s">
        <v>12</v>
      </c>
      <c r="B210" s="164">
        <v>153</v>
      </c>
      <c r="C210" s="164">
        <v>182</v>
      </c>
      <c r="D210" s="164">
        <v>165</v>
      </c>
      <c r="E210" s="164">
        <v>176</v>
      </c>
      <c r="F210" s="164">
        <v>143</v>
      </c>
      <c r="G210" s="164">
        <v>199</v>
      </c>
      <c r="H210" s="164"/>
      <c r="I210" s="164"/>
      <c r="J210" s="164">
        <v>1018</v>
      </c>
      <c r="K210" s="164">
        <v>6</v>
      </c>
      <c r="L210" s="3">
        <v>169.66666666666666</v>
      </c>
      <c r="M210" s="165">
        <v>0</v>
      </c>
    </row>
    <row r="211" spans="1:13" x14ac:dyDescent="0.25">
      <c r="A211" s="220" t="s">
        <v>146</v>
      </c>
      <c r="B211" s="164">
        <v>170</v>
      </c>
      <c r="C211" s="164">
        <v>144</v>
      </c>
      <c r="D211" s="164">
        <v>131</v>
      </c>
      <c r="E211" s="164">
        <v>172</v>
      </c>
      <c r="F211" s="164">
        <v>170</v>
      </c>
      <c r="G211" s="164">
        <v>133</v>
      </c>
      <c r="H211" s="164"/>
      <c r="I211" s="164"/>
      <c r="J211" s="164">
        <v>920</v>
      </c>
      <c r="K211" s="164">
        <v>6</v>
      </c>
      <c r="L211" s="3">
        <v>153.33333333333334</v>
      </c>
      <c r="M211" s="165">
        <v>0</v>
      </c>
    </row>
    <row r="212" spans="1:13" x14ac:dyDescent="0.25">
      <c r="A212" s="220" t="s">
        <v>24</v>
      </c>
      <c r="B212" s="164">
        <v>105</v>
      </c>
      <c r="C212" s="164">
        <v>110</v>
      </c>
      <c r="D212" s="164">
        <v>129</v>
      </c>
      <c r="E212" s="164">
        <v>173</v>
      </c>
      <c r="F212" s="164">
        <v>126</v>
      </c>
      <c r="G212" s="164">
        <v>118</v>
      </c>
      <c r="H212" s="164"/>
      <c r="I212" s="164"/>
      <c r="J212" s="164">
        <v>761</v>
      </c>
      <c r="K212" s="164">
        <v>6</v>
      </c>
      <c r="L212" s="3">
        <v>126.83333333333333</v>
      </c>
      <c r="M212" s="165">
        <v>0</v>
      </c>
    </row>
    <row r="213" spans="1:13" x14ac:dyDescent="0.25">
      <c r="A213" s="220" t="s">
        <v>21</v>
      </c>
      <c r="B213" s="164">
        <v>148</v>
      </c>
      <c r="C213" s="164">
        <v>167</v>
      </c>
      <c r="D213" s="164">
        <v>146</v>
      </c>
      <c r="E213" s="164">
        <v>159</v>
      </c>
      <c r="F213" s="164">
        <v>202</v>
      </c>
      <c r="G213" s="164">
        <v>158</v>
      </c>
      <c r="H213" s="164"/>
      <c r="I213" s="164"/>
      <c r="J213" s="164">
        <v>980</v>
      </c>
      <c r="K213" s="164">
        <v>6</v>
      </c>
      <c r="L213" s="3">
        <v>163.33333333333334</v>
      </c>
      <c r="M213" s="165">
        <v>1</v>
      </c>
    </row>
    <row r="214" spans="1:13" x14ac:dyDescent="0.25">
      <c r="A214" s="220" t="s">
        <v>50</v>
      </c>
      <c r="B214" s="164">
        <v>167</v>
      </c>
      <c r="C214" s="164">
        <v>162</v>
      </c>
      <c r="D214" s="164">
        <v>160</v>
      </c>
      <c r="E214" s="164">
        <v>148</v>
      </c>
      <c r="F214" s="164">
        <v>138</v>
      </c>
      <c r="G214" s="164">
        <v>145</v>
      </c>
      <c r="H214" s="164"/>
      <c r="I214" s="164"/>
      <c r="J214" s="164">
        <v>920</v>
      </c>
      <c r="K214" s="164">
        <v>6</v>
      </c>
      <c r="L214" s="3">
        <v>153.33333333333334</v>
      </c>
      <c r="M214" s="165">
        <v>0</v>
      </c>
    </row>
    <row r="215" spans="1:13" x14ac:dyDescent="0.25">
      <c r="A215" s="220" t="s">
        <v>165</v>
      </c>
      <c r="B215" s="164">
        <v>139</v>
      </c>
      <c r="C215" s="164">
        <v>149</v>
      </c>
      <c r="D215" s="164">
        <v>130</v>
      </c>
      <c r="E215" s="164">
        <v>127</v>
      </c>
      <c r="F215" s="164">
        <v>98</v>
      </c>
      <c r="G215" s="164">
        <v>143</v>
      </c>
      <c r="H215" s="164"/>
      <c r="I215" s="164"/>
      <c r="J215" s="164">
        <v>786</v>
      </c>
      <c r="K215" s="164">
        <v>6</v>
      </c>
      <c r="L215" s="3">
        <v>131</v>
      </c>
      <c r="M215" s="165">
        <v>0</v>
      </c>
    </row>
    <row r="216" spans="1:13" x14ac:dyDescent="0.25">
      <c r="A216" s="220" t="s">
        <v>169</v>
      </c>
      <c r="B216" s="164">
        <v>165</v>
      </c>
      <c r="C216" s="164">
        <v>133</v>
      </c>
      <c r="D216" s="164">
        <v>142</v>
      </c>
      <c r="E216" s="164">
        <v>167</v>
      </c>
      <c r="F216" s="164">
        <v>149</v>
      </c>
      <c r="G216" s="164">
        <v>191</v>
      </c>
      <c r="H216" s="164"/>
      <c r="I216" s="164"/>
      <c r="J216" s="164">
        <v>947</v>
      </c>
      <c r="K216" s="164">
        <v>6</v>
      </c>
      <c r="L216" s="3">
        <v>157.83333333333334</v>
      </c>
      <c r="M216" s="165">
        <v>0</v>
      </c>
    </row>
    <row r="217" spans="1:13" x14ac:dyDescent="0.25">
      <c r="A217" s="220" t="s">
        <v>15</v>
      </c>
      <c r="B217" s="164">
        <v>166</v>
      </c>
      <c r="C217" s="164">
        <v>137</v>
      </c>
      <c r="D217" s="164">
        <v>156</v>
      </c>
      <c r="E217" s="164">
        <v>170</v>
      </c>
      <c r="F217" s="164">
        <v>147</v>
      </c>
      <c r="G217" s="164">
        <v>137</v>
      </c>
      <c r="H217" s="164"/>
      <c r="I217" s="164"/>
      <c r="J217" s="164">
        <v>913</v>
      </c>
      <c r="K217" s="164">
        <v>6</v>
      </c>
      <c r="L217" s="3">
        <v>152.16666666666666</v>
      </c>
      <c r="M217" s="165">
        <v>0</v>
      </c>
    </row>
    <row r="218" spans="1:13" x14ac:dyDescent="0.25">
      <c r="A218" s="220" t="s">
        <v>38</v>
      </c>
      <c r="B218" s="164">
        <v>130</v>
      </c>
      <c r="C218" s="164">
        <v>135</v>
      </c>
      <c r="D218" s="164">
        <v>146</v>
      </c>
      <c r="E218" s="164">
        <v>150</v>
      </c>
      <c r="F218" s="164">
        <v>163</v>
      </c>
      <c r="G218" s="164">
        <v>159</v>
      </c>
      <c r="H218" s="164"/>
      <c r="I218" s="164"/>
      <c r="J218" s="164">
        <v>883</v>
      </c>
      <c r="K218" s="164">
        <v>6</v>
      </c>
      <c r="L218" s="3">
        <v>147.16666666666666</v>
      </c>
      <c r="M218" s="165">
        <v>0</v>
      </c>
    </row>
    <row r="219" spans="1:13" x14ac:dyDescent="0.25">
      <c r="A219" s="220" t="s">
        <v>25</v>
      </c>
      <c r="B219" s="164">
        <v>113</v>
      </c>
      <c r="C219" s="164">
        <v>172</v>
      </c>
      <c r="D219" s="164">
        <v>144</v>
      </c>
      <c r="E219" s="164">
        <v>140</v>
      </c>
      <c r="F219" s="164">
        <v>162</v>
      </c>
      <c r="G219" s="164">
        <v>134</v>
      </c>
      <c r="H219" s="164"/>
      <c r="I219" s="164"/>
      <c r="J219" s="164">
        <v>865</v>
      </c>
      <c r="K219" s="164">
        <v>6</v>
      </c>
      <c r="L219" s="3">
        <v>144.16666666666666</v>
      </c>
      <c r="M219" s="165">
        <v>0</v>
      </c>
    </row>
    <row r="220" spans="1:13" x14ac:dyDescent="0.25">
      <c r="A220" s="220" t="s">
        <v>189</v>
      </c>
      <c r="B220" s="164">
        <v>162</v>
      </c>
      <c r="C220" s="164">
        <v>183</v>
      </c>
      <c r="D220" s="164">
        <v>182</v>
      </c>
      <c r="E220" s="164">
        <v>155</v>
      </c>
      <c r="F220" s="164">
        <v>164</v>
      </c>
      <c r="G220" s="164">
        <v>145</v>
      </c>
      <c r="H220" s="164"/>
      <c r="I220" s="164"/>
      <c r="J220" s="164">
        <v>991</v>
      </c>
      <c r="K220" s="164">
        <v>6</v>
      </c>
      <c r="L220" s="3">
        <v>165.16666666666666</v>
      </c>
      <c r="M220" s="165">
        <v>0</v>
      </c>
    </row>
    <row r="221" spans="1:13" x14ac:dyDescent="0.25">
      <c r="A221" s="220" t="s">
        <v>157</v>
      </c>
      <c r="B221" s="164">
        <v>118</v>
      </c>
      <c r="C221" s="164">
        <v>125</v>
      </c>
      <c r="D221" s="164">
        <v>160</v>
      </c>
      <c r="E221" s="164">
        <v>127</v>
      </c>
      <c r="F221" s="164">
        <v>179</v>
      </c>
      <c r="G221" s="164">
        <v>151</v>
      </c>
      <c r="H221" s="164"/>
      <c r="I221" s="164"/>
      <c r="J221" s="164">
        <v>860</v>
      </c>
      <c r="K221" s="164">
        <v>6</v>
      </c>
      <c r="L221" s="3">
        <v>143.33333333333334</v>
      </c>
      <c r="M221" s="165">
        <v>0</v>
      </c>
    </row>
    <row r="222" spans="1:13" x14ac:dyDescent="0.25">
      <c r="A222" s="220" t="s">
        <v>168</v>
      </c>
      <c r="B222" s="164">
        <v>137</v>
      </c>
      <c r="C222" s="164">
        <v>163</v>
      </c>
      <c r="D222" s="164">
        <v>148</v>
      </c>
      <c r="E222" s="164">
        <v>159</v>
      </c>
      <c r="F222" s="164">
        <v>172</v>
      </c>
      <c r="G222" s="164">
        <v>166</v>
      </c>
      <c r="H222" s="164"/>
      <c r="I222" s="164"/>
      <c r="J222" s="164">
        <v>945</v>
      </c>
      <c r="K222" s="164">
        <v>6</v>
      </c>
      <c r="L222" s="3">
        <v>157.5</v>
      </c>
      <c r="M222" s="165">
        <v>0</v>
      </c>
    </row>
    <row r="223" spans="1:13" x14ac:dyDescent="0.25">
      <c r="A223" s="220" t="s">
        <v>75</v>
      </c>
      <c r="B223" s="164">
        <v>158</v>
      </c>
      <c r="C223" s="164">
        <v>127</v>
      </c>
      <c r="D223" s="164">
        <v>195</v>
      </c>
      <c r="E223" s="164">
        <v>137</v>
      </c>
      <c r="F223" s="164">
        <v>187</v>
      </c>
      <c r="G223" s="164">
        <v>158</v>
      </c>
      <c r="H223" s="164"/>
      <c r="I223" s="164"/>
      <c r="J223" s="164">
        <v>962</v>
      </c>
      <c r="K223" s="164">
        <v>6</v>
      </c>
      <c r="L223" s="3">
        <v>160.33333333333334</v>
      </c>
      <c r="M223" s="165">
        <v>0</v>
      </c>
    </row>
    <row r="224" spans="1:13" x14ac:dyDescent="0.25">
      <c r="A224" s="220" t="s">
        <v>52</v>
      </c>
      <c r="B224" s="164">
        <v>185</v>
      </c>
      <c r="C224" s="164">
        <v>178</v>
      </c>
      <c r="D224" s="164">
        <v>167</v>
      </c>
      <c r="E224" s="164">
        <v>176</v>
      </c>
      <c r="F224" s="164">
        <v>162</v>
      </c>
      <c r="G224" s="164">
        <v>194</v>
      </c>
      <c r="H224" s="164"/>
      <c r="I224" s="164"/>
      <c r="J224" s="164">
        <v>1062</v>
      </c>
      <c r="K224" s="164">
        <v>6</v>
      </c>
      <c r="L224" s="3">
        <v>177</v>
      </c>
      <c r="M224" s="165">
        <v>0</v>
      </c>
    </row>
    <row r="225" spans="1:13" x14ac:dyDescent="0.25">
      <c r="A225" s="220" t="s">
        <v>150</v>
      </c>
      <c r="B225" s="164">
        <v>143</v>
      </c>
      <c r="C225" s="164">
        <v>149</v>
      </c>
      <c r="D225" s="164">
        <v>188</v>
      </c>
      <c r="E225" s="164">
        <v>165</v>
      </c>
      <c r="F225" s="164">
        <v>153</v>
      </c>
      <c r="G225" s="164">
        <v>124</v>
      </c>
      <c r="H225" s="164"/>
      <c r="I225" s="164"/>
      <c r="J225" s="164">
        <v>922</v>
      </c>
      <c r="K225" s="164">
        <v>6</v>
      </c>
      <c r="L225" s="3">
        <v>153.66666666666666</v>
      </c>
      <c r="M225" s="165">
        <v>0</v>
      </c>
    </row>
    <row r="226" spans="1:13" x14ac:dyDescent="0.25">
      <c r="A226" s="220" t="s">
        <v>16</v>
      </c>
      <c r="B226" s="164">
        <v>134</v>
      </c>
      <c r="C226" s="164">
        <v>129</v>
      </c>
      <c r="D226" s="164">
        <v>144</v>
      </c>
      <c r="E226" s="164">
        <v>129</v>
      </c>
      <c r="F226" s="164">
        <v>166</v>
      </c>
      <c r="G226" s="164">
        <v>116</v>
      </c>
      <c r="H226" s="164"/>
      <c r="I226" s="164"/>
      <c r="J226" s="164">
        <v>818</v>
      </c>
      <c r="K226" s="164">
        <v>6</v>
      </c>
      <c r="L226" s="3">
        <v>136.33333333333334</v>
      </c>
      <c r="M226" s="165">
        <v>0</v>
      </c>
    </row>
    <row r="227" spans="1:13" x14ac:dyDescent="0.25">
      <c r="A227" s="220" t="s">
        <v>162</v>
      </c>
      <c r="B227" s="164">
        <v>129</v>
      </c>
      <c r="C227" s="164">
        <v>154</v>
      </c>
      <c r="D227" s="164">
        <v>165</v>
      </c>
      <c r="E227" s="164">
        <v>171</v>
      </c>
      <c r="F227" s="164">
        <v>141</v>
      </c>
      <c r="G227" s="164">
        <v>162</v>
      </c>
      <c r="H227" s="164"/>
      <c r="I227" s="164"/>
      <c r="J227" s="164">
        <v>922</v>
      </c>
      <c r="K227" s="164">
        <v>6</v>
      </c>
      <c r="L227" s="3">
        <v>153.66666666666666</v>
      </c>
      <c r="M227" s="165">
        <v>0</v>
      </c>
    </row>
    <row r="228" spans="1:13" x14ac:dyDescent="0.25">
      <c r="A228" s="220" t="s">
        <v>11</v>
      </c>
      <c r="B228" s="164">
        <v>148</v>
      </c>
      <c r="C228" s="164">
        <v>135</v>
      </c>
      <c r="D228" s="164">
        <v>176</v>
      </c>
      <c r="E228" s="164">
        <v>182</v>
      </c>
      <c r="F228" s="164">
        <v>115</v>
      </c>
      <c r="G228" s="164">
        <v>161</v>
      </c>
      <c r="H228" s="164"/>
      <c r="I228" s="164"/>
      <c r="J228" s="164">
        <v>917</v>
      </c>
      <c r="K228" s="164">
        <v>6</v>
      </c>
      <c r="L228" s="3">
        <v>152.83333333333334</v>
      </c>
      <c r="M228" s="165">
        <v>0</v>
      </c>
    </row>
    <row r="229" spans="1:13" x14ac:dyDescent="0.25">
      <c r="A229" s="221" t="s">
        <v>210</v>
      </c>
      <c r="B229" s="222">
        <v>5349</v>
      </c>
      <c r="C229" s="222">
        <v>5424</v>
      </c>
      <c r="D229" s="222">
        <v>5328</v>
      </c>
      <c r="E229" s="222">
        <v>5531</v>
      </c>
      <c r="F229" s="222">
        <v>5447</v>
      </c>
      <c r="G229" s="222">
        <v>5650</v>
      </c>
      <c r="H229" s="222"/>
      <c r="I229" s="222"/>
      <c r="J229" s="222">
        <v>32729</v>
      </c>
      <c r="K229" s="222">
        <v>192</v>
      </c>
      <c r="L229" s="223">
        <v>170.46354166666666</v>
      </c>
      <c r="M229" s="224">
        <v>35</v>
      </c>
    </row>
    <row r="230" spans="1:13" x14ac:dyDescent="0.25">
      <c r="A230" s="220" t="s">
        <v>70</v>
      </c>
      <c r="B230" s="164">
        <v>132</v>
      </c>
      <c r="C230" s="164">
        <v>170</v>
      </c>
      <c r="D230" s="164">
        <v>144</v>
      </c>
      <c r="E230" s="164">
        <v>131</v>
      </c>
      <c r="F230" s="164">
        <v>117</v>
      </c>
      <c r="G230" s="164">
        <v>111</v>
      </c>
      <c r="H230" s="164"/>
      <c r="I230" s="164"/>
      <c r="J230" s="164">
        <v>805</v>
      </c>
      <c r="K230" s="164">
        <v>6</v>
      </c>
      <c r="L230" s="3">
        <v>134.16666666666666</v>
      </c>
      <c r="M230" s="165">
        <v>0</v>
      </c>
    </row>
    <row r="231" spans="1:13" x14ac:dyDescent="0.25">
      <c r="A231" s="220" t="s">
        <v>14</v>
      </c>
      <c r="B231" s="164">
        <v>145</v>
      </c>
      <c r="C231" s="164">
        <v>138</v>
      </c>
      <c r="D231" s="164">
        <v>136</v>
      </c>
      <c r="E231" s="164">
        <v>172</v>
      </c>
      <c r="F231" s="164">
        <v>155</v>
      </c>
      <c r="G231" s="164">
        <v>161</v>
      </c>
      <c r="H231" s="164"/>
      <c r="I231" s="164"/>
      <c r="J231" s="164">
        <v>907</v>
      </c>
      <c r="K231" s="164">
        <v>6</v>
      </c>
      <c r="L231" s="3">
        <v>151.16666666666666</v>
      </c>
      <c r="M231" s="165">
        <v>0</v>
      </c>
    </row>
    <row r="232" spans="1:13" x14ac:dyDescent="0.25">
      <c r="A232" s="220" t="s">
        <v>147</v>
      </c>
      <c r="B232" s="164">
        <v>148</v>
      </c>
      <c r="C232" s="164">
        <v>215</v>
      </c>
      <c r="D232" s="164">
        <v>202</v>
      </c>
      <c r="E232" s="164">
        <v>166</v>
      </c>
      <c r="F232" s="164">
        <v>200</v>
      </c>
      <c r="G232" s="164">
        <v>230</v>
      </c>
      <c r="H232" s="164"/>
      <c r="I232" s="164"/>
      <c r="J232" s="164">
        <v>1161</v>
      </c>
      <c r="K232" s="164">
        <v>6</v>
      </c>
      <c r="L232" s="3">
        <v>193.5</v>
      </c>
      <c r="M232" s="165">
        <v>4</v>
      </c>
    </row>
    <row r="233" spans="1:13" x14ac:dyDescent="0.25">
      <c r="A233" s="220" t="s">
        <v>42</v>
      </c>
      <c r="B233" s="164">
        <v>220</v>
      </c>
      <c r="C233" s="164">
        <v>192</v>
      </c>
      <c r="D233" s="164">
        <v>200</v>
      </c>
      <c r="E233" s="164">
        <v>135</v>
      </c>
      <c r="F233" s="164">
        <v>146</v>
      </c>
      <c r="G233" s="164">
        <v>157</v>
      </c>
      <c r="H233" s="164"/>
      <c r="I233" s="164"/>
      <c r="J233" s="164">
        <v>1050</v>
      </c>
      <c r="K233" s="164">
        <v>6</v>
      </c>
      <c r="L233" s="3">
        <v>175</v>
      </c>
      <c r="M233" s="165">
        <v>2</v>
      </c>
    </row>
    <row r="234" spans="1:13" x14ac:dyDescent="0.25">
      <c r="A234" s="220" t="s">
        <v>155</v>
      </c>
      <c r="B234" s="164">
        <v>144</v>
      </c>
      <c r="C234" s="164">
        <v>184</v>
      </c>
      <c r="D234" s="164">
        <v>186</v>
      </c>
      <c r="E234" s="164">
        <v>149</v>
      </c>
      <c r="F234" s="164">
        <v>253</v>
      </c>
      <c r="G234" s="164">
        <v>235</v>
      </c>
      <c r="H234" s="164"/>
      <c r="I234" s="164"/>
      <c r="J234" s="164">
        <v>1151</v>
      </c>
      <c r="K234" s="164">
        <v>6</v>
      </c>
      <c r="L234" s="3">
        <v>191.83333333333334</v>
      </c>
      <c r="M234" s="165">
        <v>2</v>
      </c>
    </row>
    <row r="235" spans="1:13" x14ac:dyDescent="0.25">
      <c r="A235" s="220" t="s">
        <v>19</v>
      </c>
      <c r="B235" s="164">
        <v>205</v>
      </c>
      <c r="C235" s="164">
        <v>135</v>
      </c>
      <c r="D235" s="164">
        <v>224</v>
      </c>
      <c r="E235" s="164">
        <v>170</v>
      </c>
      <c r="F235" s="164">
        <v>163</v>
      </c>
      <c r="G235" s="164">
        <v>237</v>
      </c>
      <c r="H235" s="164"/>
      <c r="I235" s="164"/>
      <c r="J235" s="164">
        <v>1134</v>
      </c>
      <c r="K235" s="164">
        <v>6</v>
      </c>
      <c r="L235" s="3">
        <v>189</v>
      </c>
      <c r="M235" s="165">
        <v>3</v>
      </c>
    </row>
    <row r="236" spans="1:13" x14ac:dyDescent="0.25">
      <c r="A236" s="220" t="s">
        <v>67</v>
      </c>
      <c r="B236" s="164">
        <v>148</v>
      </c>
      <c r="C236" s="164">
        <v>180</v>
      </c>
      <c r="D236" s="164">
        <v>203</v>
      </c>
      <c r="E236" s="164">
        <v>194</v>
      </c>
      <c r="F236" s="164">
        <v>195</v>
      </c>
      <c r="G236" s="164">
        <v>173</v>
      </c>
      <c r="H236" s="164"/>
      <c r="I236" s="164"/>
      <c r="J236" s="164">
        <v>1093</v>
      </c>
      <c r="K236" s="164">
        <v>6</v>
      </c>
      <c r="L236" s="3">
        <v>182.16666666666666</v>
      </c>
      <c r="M236" s="165">
        <v>1</v>
      </c>
    </row>
    <row r="237" spans="1:13" x14ac:dyDescent="0.25">
      <c r="A237" s="220" t="s">
        <v>65</v>
      </c>
      <c r="B237" s="164">
        <v>181</v>
      </c>
      <c r="C237" s="164">
        <v>195</v>
      </c>
      <c r="D237" s="164">
        <v>159</v>
      </c>
      <c r="E237" s="164">
        <v>172</v>
      </c>
      <c r="F237" s="164">
        <v>181</v>
      </c>
      <c r="G237" s="164">
        <v>189</v>
      </c>
      <c r="H237" s="164"/>
      <c r="I237" s="164"/>
      <c r="J237" s="164">
        <v>1077</v>
      </c>
      <c r="K237" s="164">
        <v>6</v>
      </c>
      <c r="L237" s="3">
        <v>179.5</v>
      </c>
      <c r="M237" s="165">
        <v>0</v>
      </c>
    </row>
    <row r="238" spans="1:13" x14ac:dyDescent="0.25">
      <c r="A238" s="220" t="s">
        <v>35</v>
      </c>
      <c r="B238" s="164">
        <v>163</v>
      </c>
      <c r="C238" s="164">
        <v>191</v>
      </c>
      <c r="D238" s="164">
        <v>180</v>
      </c>
      <c r="E238" s="164">
        <v>164</v>
      </c>
      <c r="F238" s="164">
        <v>194</v>
      </c>
      <c r="G238" s="164">
        <v>168</v>
      </c>
      <c r="H238" s="164"/>
      <c r="I238" s="164"/>
      <c r="J238" s="164">
        <v>1060</v>
      </c>
      <c r="K238" s="164">
        <v>6</v>
      </c>
      <c r="L238" s="3">
        <v>176.66666666666666</v>
      </c>
      <c r="M238" s="165">
        <v>0</v>
      </c>
    </row>
    <row r="239" spans="1:13" x14ac:dyDescent="0.25">
      <c r="A239" s="220" t="s">
        <v>48</v>
      </c>
      <c r="B239" s="164">
        <v>163</v>
      </c>
      <c r="C239" s="164">
        <v>165</v>
      </c>
      <c r="D239" s="164">
        <v>168</v>
      </c>
      <c r="E239" s="164">
        <v>218</v>
      </c>
      <c r="F239" s="164">
        <v>166</v>
      </c>
      <c r="G239" s="164">
        <v>154</v>
      </c>
      <c r="H239" s="164"/>
      <c r="I239" s="164"/>
      <c r="J239" s="164">
        <v>1034</v>
      </c>
      <c r="K239" s="164">
        <v>6</v>
      </c>
      <c r="L239" s="3">
        <v>172.33333333333334</v>
      </c>
      <c r="M239" s="165">
        <v>1</v>
      </c>
    </row>
    <row r="240" spans="1:13" x14ac:dyDescent="0.25">
      <c r="A240" s="220" t="s">
        <v>20</v>
      </c>
      <c r="B240" s="164">
        <v>189</v>
      </c>
      <c r="C240" s="164">
        <v>196</v>
      </c>
      <c r="D240" s="164">
        <v>149</v>
      </c>
      <c r="E240" s="164">
        <v>220</v>
      </c>
      <c r="F240" s="164">
        <v>178</v>
      </c>
      <c r="G240" s="164">
        <v>164</v>
      </c>
      <c r="H240" s="164"/>
      <c r="I240" s="164"/>
      <c r="J240" s="164">
        <v>1096</v>
      </c>
      <c r="K240" s="164">
        <v>6</v>
      </c>
      <c r="L240" s="3">
        <v>182.66666666666666</v>
      </c>
      <c r="M240" s="165">
        <v>1</v>
      </c>
    </row>
    <row r="241" spans="1:13" x14ac:dyDescent="0.25">
      <c r="A241" s="220" t="s">
        <v>17</v>
      </c>
      <c r="B241" s="164">
        <v>161</v>
      </c>
      <c r="C241" s="164">
        <v>121</v>
      </c>
      <c r="D241" s="164">
        <v>184</v>
      </c>
      <c r="E241" s="164">
        <v>135</v>
      </c>
      <c r="F241" s="164">
        <v>178</v>
      </c>
      <c r="G241" s="164">
        <v>129</v>
      </c>
      <c r="H241" s="164"/>
      <c r="I241" s="164"/>
      <c r="J241" s="164">
        <v>908</v>
      </c>
      <c r="K241" s="164">
        <v>6</v>
      </c>
      <c r="L241" s="3">
        <v>151.33333333333334</v>
      </c>
      <c r="M241" s="165">
        <v>0</v>
      </c>
    </row>
    <row r="242" spans="1:13" x14ac:dyDescent="0.25">
      <c r="A242" s="220" t="s">
        <v>66</v>
      </c>
      <c r="B242" s="164">
        <v>140</v>
      </c>
      <c r="C242" s="164">
        <v>203</v>
      </c>
      <c r="D242" s="164">
        <v>171</v>
      </c>
      <c r="E242" s="164">
        <v>170</v>
      </c>
      <c r="F242" s="164">
        <v>168</v>
      </c>
      <c r="G242" s="164">
        <v>210</v>
      </c>
      <c r="H242" s="164"/>
      <c r="I242" s="164"/>
      <c r="J242" s="164">
        <v>1062</v>
      </c>
      <c r="K242" s="164">
        <v>6</v>
      </c>
      <c r="L242" s="3">
        <v>177</v>
      </c>
      <c r="M242" s="165">
        <v>2</v>
      </c>
    </row>
    <row r="243" spans="1:13" x14ac:dyDescent="0.25">
      <c r="A243" s="220" t="s">
        <v>36</v>
      </c>
      <c r="B243" s="164">
        <v>126</v>
      </c>
      <c r="C243" s="164">
        <v>139</v>
      </c>
      <c r="D243" s="164">
        <v>133</v>
      </c>
      <c r="E243" s="164">
        <v>101</v>
      </c>
      <c r="F243" s="164">
        <v>138</v>
      </c>
      <c r="G243" s="164">
        <v>169</v>
      </c>
      <c r="H243" s="164"/>
      <c r="I243" s="164"/>
      <c r="J243" s="164">
        <v>806</v>
      </c>
      <c r="K243" s="164">
        <v>6</v>
      </c>
      <c r="L243" s="3">
        <v>134.33333333333334</v>
      </c>
      <c r="M243" s="165">
        <v>0</v>
      </c>
    </row>
    <row r="244" spans="1:13" x14ac:dyDescent="0.25">
      <c r="A244" s="220" t="s">
        <v>37</v>
      </c>
      <c r="B244" s="164">
        <v>122</v>
      </c>
      <c r="C244" s="164">
        <v>136</v>
      </c>
      <c r="D244" s="164">
        <v>164</v>
      </c>
      <c r="E244" s="164">
        <v>245</v>
      </c>
      <c r="F244" s="164">
        <v>193</v>
      </c>
      <c r="G244" s="164">
        <v>180</v>
      </c>
      <c r="H244" s="164"/>
      <c r="I244" s="164"/>
      <c r="J244" s="164">
        <v>1040</v>
      </c>
      <c r="K244" s="164">
        <v>6</v>
      </c>
      <c r="L244" s="3">
        <v>173.33333333333334</v>
      </c>
      <c r="M244" s="165">
        <v>1</v>
      </c>
    </row>
    <row r="245" spans="1:13" x14ac:dyDescent="0.25">
      <c r="A245" s="220" t="s">
        <v>82</v>
      </c>
      <c r="B245" s="164">
        <v>243</v>
      </c>
      <c r="C245" s="164">
        <v>215</v>
      </c>
      <c r="D245" s="164">
        <v>191</v>
      </c>
      <c r="E245" s="164">
        <v>216</v>
      </c>
      <c r="F245" s="164">
        <v>203</v>
      </c>
      <c r="G245" s="164">
        <v>224</v>
      </c>
      <c r="H245" s="164"/>
      <c r="I245" s="164"/>
      <c r="J245" s="164">
        <v>1292</v>
      </c>
      <c r="K245" s="164">
        <v>6</v>
      </c>
      <c r="L245" s="3">
        <v>215.33333333333334</v>
      </c>
      <c r="M245" s="165">
        <v>5</v>
      </c>
    </row>
    <row r="246" spans="1:13" x14ac:dyDescent="0.25">
      <c r="A246" s="220" t="s">
        <v>47</v>
      </c>
      <c r="B246" s="164">
        <v>211</v>
      </c>
      <c r="C246" s="164">
        <v>145</v>
      </c>
      <c r="D246" s="164">
        <v>176</v>
      </c>
      <c r="E246" s="164">
        <v>185</v>
      </c>
      <c r="F246" s="164">
        <v>142</v>
      </c>
      <c r="G246" s="164">
        <v>130</v>
      </c>
      <c r="H246" s="164"/>
      <c r="I246" s="164"/>
      <c r="J246" s="164">
        <v>989</v>
      </c>
      <c r="K246" s="164">
        <v>6</v>
      </c>
      <c r="L246" s="3">
        <v>164.83333333333334</v>
      </c>
      <c r="M246" s="165">
        <v>1</v>
      </c>
    </row>
    <row r="247" spans="1:13" x14ac:dyDescent="0.25">
      <c r="A247" s="220" t="s">
        <v>64</v>
      </c>
      <c r="B247" s="164">
        <v>225</v>
      </c>
      <c r="C247" s="164">
        <v>213</v>
      </c>
      <c r="D247" s="164">
        <v>189</v>
      </c>
      <c r="E247" s="164">
        <v>244</v>
      </c>
      <c r="F247" s="164">
        <v>246</v>
      </c>
      <c r="G247" s="164">
        <v>266</v>
      </c>
      <c r="H247" s="164"/>
      <c r="I247" s="164"/>
      <c r="J247" s="164">
        <v>1383</v>
      </c>
      <c r="K247" s="164">
        <v>6</v>
      </c>
      <c r="L247" s="3">
        <v>230.5</v>
      </c>
      <c r="M247" s="165">
        <v>5</v>
      </c>
    </row>
    <row r="248" spans="1:13" x14ac:dyDescent="0.25">
      <c r="A248" s="220" t="s">
        <v>12</v>
      </c>
      <c r="B248" s="164">
        <v>192</v>
      </c>
      <c r="C248" s="164">
        <v>179</v>
      </c>
      <c r="D248" s="164">
        <v>172</v>
      </c>
      <c r="E248" s="164">
        <v>215</v>
      </c>
      <c r="F248" s="164">
        <v>180</v>
      </c>
      <c r="G248" s="164">
        <v>208</v>
      </c>
      <c r="H248" s="164"/>
      <c r="I248" s="164"/>
      <c r="J248" s="164">
        <v>1146</v>
      </c>
      <c r="K248" s="164">
        <v>6</v>
      </c>
      <c r="L248" s="3">
        <v>191</v>
      </c>
      <c r="M248" s="165">
        <v>2</v>
      </c>
    </row>
    <row r="249" spans="1:13" x14ac:dyDescent="0.25">
      <c r="A249" s="220" t="s">
        <v>146</v>
      </c>
      <c r="B249" s="164">
        <v>178</v>
      </c>
      <c r="C249" s="164">
        <v>157</v>
      </c>
      <c r="D249" s="164">
        <v>145</v>
      </c>
      <c r="E249" s="164">
        <v>195</v>
      </c>
      <c r="F249" s="164">
        <v>175</v>
      </c>
      <c r="G249" s="164">
        <v>177</v>
      </c>
      <c r="H249" s="164"/>
      <c r="I249" s="164"/>
      <c r="J249" s="164">
        <v>1027</v>
      </c>
      <c r="K249" s="164">
        <v>6</v>
      </c>
      <c r="L249" s="3">
        <v>171.16666666666666</v>
      </c>
      <c r="M249" s="165">
        <v>0</v>
      </c>
    </row>
    <row r="250" spans="1:13" x14ac:dyDescent="0.25">
      <c r="A250" s="220" t="s">
        <v>166</v>
      </c>
      <c r="B250" s="164">
        <v>177</v>
      </c>
      <c r="C250" s="164">
        <v>169</v>
      </c>
      <c r="D250" s="164">
        <v>138</v>
      </c>
      <c r="E250" s="164">
        <v>166</v>
      </c>
      <c r="F250" s="164">
        <v>185</v>
      </c>
      <c r="G250" s="164">
        <v>166</v>
      </c>
      <c r="H250" s="164"/>
      <c r="I250" s="164"/>
      <c r="J250" s="164">
        <v>1001</v>
      </c>
      <c r="K250" s="164">
        <v>6</v>
      </c>
      <c r="L250" s="3">
        <v>166.83333333333334</v>
      </c>
      <c r="M250" s="165">
        <v>0</v>
      </c>
    </row>
    <row r="251" spans="1:13" x14ac:dyDescent="0.25">
      <c r="A251" s="220" t="s">
        <v>93</v>
      </c>
      <c r="B251" s="164">
        <v>139</v>
      </c>
      <c r="C251" s="164">
        <v>126</v>
      </c>
      <c r="D251" s="164">
        <v>160</v>
      </c>
      <c r="E251" s="164">
        <v>127</v>
      </c>
      <c r="F251" s="164">
        <v>111</v>
      </c>
      <c r="G251" s="164">
        <v>139</v>
      </c>
      <c r="H251" s="164"/>
      <c r="I251" s="164"/>
      <c r="J251" s="164">
        <v>802</v>
      </c>
      <c r="K251" s="164">
        <v>6</v>
      </c>
      <c r="L251" s="3">
        <v>133.66666666666666</v>
      </c>
      <c r="M251" s="165">
        <v>0</v>
      </c>
    </row>
    <row r="252" spans="1:13" x14ac:dyDescent="0.25">
      <c r="A252" s="220" t="s">
        <v>50</v>
      </c>
      <c r="B252" s="164">
        <v>166</v>
      </c>
      <c r="C252" s="164">
        <v>144</v>
      </c>
      <c r="D252" s="164">
        <v>138</v>
      </c>
      <c r="E252" s="164">
        <v>160</v>
      </c>
      <c r="F252" s="164">
        <v>170</v>
      </c>
      <c r="G252" s="164">
        <v>166</v>
      </c>
      <c r="H252" s="164"/>
      <c r="I252" s="164"/>
      <c r="J252" s="164">
        <v>944</v>
      </c>
      <c r="K252" s="164">
        <v>6</v>
      </c>
      <c r="L252" s="3">
        <v>157.33333333333334</v>
      </c>
      <c r="M252" s="165">
        <v>0</v>
      </c>
    </row>
    <row r="253" spans="1:13" x14ac:dyDescent="0.25">
      <c r="A253" s="220" t="s">
        <v>15</v>
      </c>
      <c r="B253" s="164">
        <v>159</v>
      </c>
      <c r="C253" s="164">
        <v>171</v>
      </c>
      <c r="D253" s="164">
        <v>193</v>
      </c>
      <c r="E253" s="164">
        <v>163</v>
      </c>
      <c r="F253" s="164">
        <v>165</v>
      </c>
      <c r="G253" s="164">
        <v>200</v>
      </c>
      <c r="H253" s="164"/>
      <c r="I253" s="164"/>
      <c r="J253" s="164">
        <v>1051</v>
      </c>
      <c r="K253" s="164">
        <v>6</v>
      </c>
      <c r="L253" s="3">
        <v>175.16666666666666</v>
      </c>
      <c r="M253" s="165">
        <v>1</v>
      </c>
    </row>
    <row r="254" spans="1:13" x14ac:dyDescent="0.25">
      <c r="A254" s="220" t="s">
        <v>38</v>
      </c>
      <c r="B254" s="164">
        <v>153</v>
      </c>
      <c r="C254" s="164">
        <v>176</v>
      </c>
      <c r="D254" s="164">
        <v>153</v>
      </c>
      <c r="E254" s="164">
        <v>185</v>
      </c>
      <c r="F254" s="164">
        <v>156</v>
      </c>
      <c r="G254" s="164">
        <v>221</v>
      </c>
      <c r="H254" s="164"/>
      <c r="I254" s="164"/>
      <c r="J254" s="164">
        <v>1044</v>
      </c>
      <c r="K254" s="164">
        <v>6</v>
      </c>
      <c r="L254" s="3">
        <v>174</v>
      </c>
      <c r="M254" s="165">
        <v>1</v>
      </c>
    </row>
    <row r="255" spans="1:13" x14ac:dyDescent="0.25">
      <c r="A255" s="220" t="s">
        <v>25</v>
      </c>
      <c r="B255" s="164">
        <v>146</v>
      </c>
      <c r="C255" s="164">
        <v>137</v>
      </c>
      <c r="D255" s="164">
        <v>156</v>
      </c>
      <c r="E255" s="164">
        <v>187</v>
      </c>
      <c r="F255" s="164">
        <v>159</v>
      </c>
      <c r="G255" s="164">
        <v>114</v>
      </c>
      <c r="H255" s="164"/>
      <c r="I255" s="164"/>
      <c r="J255" s="164">
        <v>899</v>
      </c>
      <c r="K255" s="164">
        <v>6</v>
      </c>
      <c r="L255" s="3">
        <v>149.83333333333334</v>
      </c>
      <c r="M255" s="165">
        <v>0</v>
      </c>
    </row>
    <row r="256" spans="1:13" x14ac:dyDescent="0.25">
      <c r="A256" s="220" t="s">
        <v>157</v>
      </c>
      <c r="B256" s="164">
        <v>122</v>
      </c>
      <c r="C256" s="164">
        <v>146</v>
      </c>
      <c r="D256" s="164">
        <v>168</v>
      </c>
      <c r="E256" s="164">
        <v>136</v>
      </c>
      <c r="F256" s="164">
        <v>173</v>
      </c>
      <c r="G256" s="164">
        <v>147</v>
      </c>
      <c r="H256" s="164"/>
      <c r="I256" s="164"/>
      <c r="J256" s="164">
        <v>892</v>
      </c>
      <c r="K256" s="164">
        <v>6</v>
      </c>
      <c r="L256" s="3">
        <v>148.66666666666666</v>
      </c>
      <c r="M256" s="165">
        <v>0</v>
      </c>
    </row>
    <row r="257" spans="1:13" x14ac:dyDescent="0.25">
      <c r="A257" s="220" t="s">
        <v>52</v>
      </c>
      <c r="B257" s="164">
        <v>166</v>
      </c>
      <c r="C257" s="164">
        <v>219</v>
      </c>
      <c r="D257" s="164">
        <v>146</v>
      </c>
      <c r="E257" s="164">
        <v>152</v>
      </c>
      <c r="F257" s="164">
        <v>172</v>
      </c>
      <c r="G257" s="164">
        <v>162</v>
      </c>
      <c r="H257" s="164"/>
      <c r="I257" s="164"/>
      <c r="J257" s="164">
        <v>1017</v>
      </c>
      <c r="K257" s="164">
        <v>6</v>
      </c>
      <c r="L257" s="3">
        <v>169.5</v>
      </c>
      <c r="M257" s="165">
        <v>1</v>
      </c>
    </row>
    <row r="258" spans="1:13" x14ac:dyDescent="0.25">
      <c r="A258" s="220" t="s">
        <v>16</v>
      </c>
      <c r="B258" s="164">
        <v>182</v>
      </c>
      <c r="C258" s="164">
        <v>159</v>
      </c>
      <c r="D258" s="164">
        <v>169</v>
      </c>
      <c r="E258" s="164">
        <v>159</v>
      </c>
      <c r="F258" s="164">
        <v>148</v>
      </c>
      <c r="G258" s="164">
        <v>150</v>
      </c>
      <c r="H258" s="164"/>
      <c r="I258" s="164"/>
      <c r="J258" s="164">
        <v>967</v>
      </c>
      <c r="K258" s="164">
        <v>6</v>
      </c>
      <c r="L258" s="3">
        <v>161.16666666666666</v>
      </c>
      <c r="M258" s="165">
        <v>0</v>
      </c>
    </row>
    <row r="259" spans="1:13" x14ac:dyDescent="0.25">
      <c r="A259" s="220" t="s">
        <v>11</v>
      </c>
      <c r="B259" s="164">
        <v>141</v>
      </c>
      <c r="C259" s="164">
        <v>171</v>
      </c>
      <c r="D259" s="164">
        <v>172</v>
      </c>
      <c r="E259" s="164">
        <v>143</v>
      </c>
      <c r="F259" s="164">
        <v>145</v>
      </c>
      <c r="G259" s="164">
        <v>169</v>
      </c>
      <c r="H259" s="164"/>
      <c r="I259" s="164"/>
      <c r="J259" s="164">
        <v>941</v>
      </c>
      <c r="K259" s="164">
        <v>6</v>
      </c>
      <c r="L259" s="3">
        <v>156.83333333333334</v>
      </c>
      <c r="M259" s="165">
        <v>0</v>
      </c>
    </row>
    <row r="260" spans="1:13" x14ac:dyDescent="0.25">
      <c r="A260" s="220" t="s">
        <v>179</v>
      </c>
      <c r="B260" s="164">
        <v>202</v>
      </c>
      <c r="C260" s="164">
        <v>165</v>
      </c>
      <c r="D260" s="164">
        <v>116</v>
      </c>
      <c r="E260" s="164">
        <v>146</v>
      </c>
      <c r="F260" s="164">
        <v>147</v>
      </c>
      <c r="G260" s="164">
        <v>173</v>
      </c>
      <c r="H260" s="164"/>
      <c r="I260" s="164"/>
      <c r="J260" s="164">
        <v>949</v>
      </c>
      <c r="K260" s="164">
        <v>6</v>
      </c>
      <c r="L260" s="3">
        <v>158.16666666666666</v>
      </c>
      <c r="M260" s="165">
        <v>1</v>
      </c>
    </row>
    <row r="261" spans="1:13" x14ac:dyDescent="0.25">
      <c r="A261" s="220" t="s">
        <v>178</v>
      </c>
      <c r="B261" s="164">
        <v>160</v>
      </c>
      <c r="C261" s="164">
        <v>172</v>
      </c>
      <c r="D261" s="164">
        <v>143</v>
      </c>
      <c r="E261" s="164">
        <v>210</v>
      </c>
      <c r="F261" s="164">
        <v>145</v>
      </c>
      <c r="G261" s="164">
        <v>171</v>
      </c>
      <c r="H261" s="164"/>
      <c r="I261" s="164"/>
      <c r="J261" s="164">
        <v>1001</v>
      </c>
      <c r="K261" s="164">
        <v>6</v>
      </c>
      <c r="L261" s="3">
        <v>166.83333333333334</v>
      </c>
      <c r="M261" s="165">
        <v>1</v>
      </c>
    </row>
    <row r="262" spans="1:13" x14ac:dyDescent="0.25">
      <c r="A262" s="216" t="s">
        <v>92</v>
      </c>
      <c r="B262" s="217">
        <v>40490</v>
      </c>
      <c r="C262" s="217">
        <v>40864</v>
      </c>
      <c r="D262" s="217">
        <v>40953</v>
      </c>
      <c r="E262" s="217">
        <v>41250</v>
      </c>
      <c r="F262" s="217">
        <v>40751</v>
      </c>
      <c r="G262" s="217">
        <v>36939</v>
      </c>
      <c r="H262" s="217">
        <v>22225</v>
      </c>
      <c r="I262" s="217">
        <v>22465</v>
      </c>
      <c r="J262" s="217">
        <v>286837</v>
      </c>
      <c r="K262" s="217">
        <v>1788</v>
      </c>
      <c r="L262" s="218">
        <v>160.42337807606265</v>
      </c>
      <c r="M262" s="219">
        <v>171</v>
      </c>
    </row>
  </sheetData>
  <mergeCells count="1">
    <mergeCell ref="A1:M1"/>
  </mergeCells>
  <phoneticPr fontId="22" type="noConversion"/>
  <conditionalFormatting pivot="1" sqref="B6:I29">
    <cfRule type="cellIs" dxfId="8" priority="4" operator="greaterThanOrEqual">
      <formula>200</formula>
    </cfRule>
  </conditionalFormatting>
  <conditionalFormatting pivot="1" sqref="B31:I109">
    <cfRule type="cellIs" dxfId="7" priority="3" operator="greaterThanOrEqual">
      <formula>200</formula>
    </cfRule>
  </conditionalFormatting>
  <conditionalFormatting pivot="1" sqref="B111:I171">
    <cfRule type="cellIs" dxfId="6" priority="2" operator="greaterThanOrEqual">
      <formula>200</formula>
    </cfRule>
  </conditionalFormatting>
  <conditionalFormatting pivot="1" sqref="B173:I228">
    <cfRule type="cellIs" dxfId="5" priority="1" operator="greaterThanOrEqual">
      <formula>200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CAF48-2B92-498E-AF6C-2B8A6FA2E7A9}">
  <sheetPr>
    <tabColor rgb="FFFFFF00"/>
  </sheetPr>
  <dimension ref="A1:P279"/>
  <sheetViews>
    <sheetView zoomScaleNormal="100" workbookViewId="0">
      <selection sqref="A1:P276"/>
    </sheetView>
  </sheetViews>
  <sheetFormatPr baseColWidth="10" defaultRowHeight="15.6" x14ac:dyDescent="0.25"/>
  <cols>
    <col min="1" max="1" width="6.08984375" style="84" customWidth="1"/>
    <col min="2" max="2" width="23.36328125" style="9" customWidth="1"/>
    <col min="3" max="8" width="7.1796875" style="76" customWidth="1"/>
    <col min="9" max="10" width="7.1796875" style="84" customWidth="1"/>
    <col min="11" max="11" width="7.1796875" style="76" customWidth="1"/>
    <col min="12" max="13" width="7.1796875" style="84" customWidth="1"/>
    <col min="14" max="14" width="11.54296875" style="87"/>
    <col min="15" max="15" width="11.54296875" style="84"/>
    <col min="16" max="16" width="11.54296875" style="99"/>
  </cols>
  <sheetData>
    <row r="1" spans="1:16" ht="28.2" thickBot="1" x14ac:dyDescent="0.3">
      <c r="A1" s="122" t="s">
        <v>1</v>
      </c>
      <c r="B1" s="123" t="s">
        <v>2</v>
      </c>
      <c r="C1" s="122" t="s">
        <v>3</v>
      </c>
      <c r="D1" s="122" t="s">
        <v>4</v>
      </c>
      <c r="E1" s="122" t="s">
        <v>5</v>
      </c>
      <c r="F1" s="122" t="s">
        <v>6</v>
      </c>
      <c r="G1" s="122" t="s">
        <v>7</v>
      </c>
      <c r="H1" s="122" t="s">
        <v>8</v>
      </c>
      <c r="I1" s="122" t="s">
        <v>9</v>
      </c>
      <c r="J1" s="122" t="s">
        <v>10</v>
      </c>
      <c r="K1" s="124" t="s">
        <v>0</v>
      </c>
      <c r="L1" s="122" t="s">
        <v>62</v>
      </c>
      <c r="M1" s="125" t="s">
        <v>104</v>
      </c>
      <c r="N1" s="87" t="s">
        <v>102</v>
      </c>
      <c r="O1" s="122" t="s">
        <v>90</v>
      </c>
      <c r="P1" s="99" t="s">
        <v>163</v>
      </c>
    </row>
    <row r="2" spans="1:16" ht="16.2" thickBot="1" x14ac:dyDescent="0.3">
      <c r="A2" s="103">
        <v>1</v>
      </c>
      <c r="B2" s="129" t="s">
        <v>71</v>
      </c>
      <c r="C2" s="130">
        <v>179</v>
      </c>
      <c r="D2" s="130">
        <v>163</v>
      </c>
      <c r="E2" s="130">
        <v>180</v>
      </c>
      <c r="F2" s="132">
        <v>121</v>
      </c>
      <c r="G2" s="132">
        <v>152</v>
      </c>
      <c r="H2" s="112"/>
      <c r="I2" s="113"/>
      <c r="J2" s="113"/>
      <c r="K2" s="132">
        <f t="shared" ref="K2:K25" si="0">SUM(C2:J2)</f>
        <v>795</v>
      </c>
      <c r="L2" s="111">
        <f>COUNT(C2:G2)</f>
        <v>5</v>
      </c>
      <c r="M2" s="111">
        <f t="shared" ref="M2:M33" si="1">SUM(K2/L2)</f>
        <v>159</v>
      </c>
      <c r="N2" s="111" t="s">
        <v>99</v>
      </c>
      <c r="O2" s="111" t="s">
        <v>98</v>
      </c>
      <c r="P2" s="99">
        <f>COUNTIF(C2:J2,"&gt;199")</f>
        <v>0</v>
      </c>
    </row>
    <row r="3" spans="1:16" ht="16.2" thickBot="1" x14ac:dyDescent="0.3">
      <c r="A3" s="103">
        <v>2</v>
      </c>
      <c r="B3" s="129" t="s">
        <v>42</v>
      </c>
      <c r="C3" s="130">
        <v>184</v>
      </c>
      <c r="D3" s="130">
        <v>166</v>
      </c>
      <c r="E3" s="130">
        <v>188</v>
      </c>
      <c r="F3" s="130">
        <v>176</v>
      </c>
      <c r="G3" s="130">
        <v>154</v>
      </c>
      <c r="H3" s="112"/>
      <c r="I3" s="113"/>
      <c r="J3" s="113"/>
      <c r="K3" s="132">
        <f t="shared" si="0"/>
        <v>868</v>
      </c>
      <c r="L3" s="111">
        <f t="shared" ref="L3:L25" si="2">COUNT(C3:G3)</f>
        <v>5</v>
      </c>
      <c r="M3" s="111">
        <f t="shared" si="1"/>
        <v>173.6</v>
      </c>
      <c r="N3" s="111" t="s">
        <v>99</v>
      </c>
      <c r="O3" s="111" t="s">
        <v>98</v>
      </c>
      <c r="P3" s="99">
        <f t="shared" ref="P3:P66" si="3">COUNTIF(C3:J3,"&gt;199")</f>
        <v>0</v>
      </c>
    </row>
    <row r="4" spans="1:16" ht="16.2" thickBot="1" x14ac:dyDescent="0.3">
      <c r="A4" s="103">
        <v>3</v>
      </c>
      <c r="B4" s="129" t="s">
        <v>74</v>
      </c>
      <c r="C4" s="131">
        <v>202</v>
      </c>
      <c r="D4" s="131">
        <v>203</v>
      </c>
      <c r="E4" s="130">
        <v>143</v>
      </c>
      <c r="F4" s="131">
        <v>206</v>
      </c>
      <c r="G4" s="131">
        <v>221</v>
      </c>
      <c r="H4" s="112"/>
      <c r="I4" s="113"/>
      <c r="J4" s="113"/>
      <c r="K4" s="132">
        <f t="shared" si="0"/>
        <v>975</v>
      </c>
      <c r="L4" s="111">
        <f t="shared" si="2"/>
        <v>5</v>
      </c>
      <c r="M4" s="111">
        <f t="shared" si="1"/>
        <v>195</v>
      </c>
      <c r="N4" s="111" t="s">
        <v>99</v>
      </c>
      <c r="O4" s="111" t="s">
        <v>98</v>
      </c>
      <c r="P4" s="99">
        <f t="shared" si="3"/>
        <v>4</v>
      </c>
    </row>
    <row r="5" spans="1:16" ht="16.2" thickBot="1" x14ac:dyDescent="0.3">
      <c r="A5" s="103">
        <v>4</v>
      </c>
      <c r="B5" s="129" t="s">
        <v>139</v>
      </c>
      <c r="C5" s="131">
        <v>234</v>
      </c>
      <c r="D5" s="130">
        <v>198</v>
      </c>
      <c r="E5" s="130">
        <v>188</v>
      </c>
      <c r="F5" s="130">
        <v>196</v>
      </c>
      <c r="G5" s="131">
        <v>215</v>
      </c>
      <c r="H5" s="112"/>
      <c r="I5" s="113"/>
      <c r="J5" s="113"/>
      <c r="K5" s="132">
        <f t="shared" si="0"/>
        <v>1031</v>
      </c>
      <c r="L5" s="111">
        <f t="shared" si="2"/>
        <v>5</v>
      </c>
      <c r="M5" s="111">
        <f t="shared" si="1"/>
        <v>206.2</v>
      </c>
      <c r="N5" s="111" t="s">
        <v>99</v>
      </c>
      <c r="O5" s="111" t="s">
        <v>98</v>
      </c>
      <c r="P5" s="99">
        <f t="shared" si="3"/>
        <v>2</v>
      </c>
    </row>
    <row r="6" spans="1:16" ht="16.2" thickBot="1" x14ac:dyDescent="0.3">
      <c r="A6" s="103">
        <v>5</v>
      </c>
      <c r="B6" s="129" t="s">
        <v>73</v>
      </c>
      <c r="C6" s="130">
        <v>195</v>
      </c>
      <c r="D6" s="130">
        <v>158</v>
      </c>
      <c r="E6" s="130">
        <v>186</v>
      </c>
      <c r="F6" s="130">
        <v>136</v>
      </c>
      <c r="G6" s="130">
        <v>177</v>
      </c>
      <c r="H6" s="112"/>
      <c r="I6" s="113"/>
      <c r="J6" s="113"/>
      <c r="K6" s="132">
        <f t="shared" si="0"/>
        <v>852</v>
      </c>
      <c r="L6" s="111">
        <f t="shared" si="2"/>
        <v>5</v>
      </c>
      <c r="M6" s="111">
        <f t="shared" si="1"/>
        <v>170.4</v>
      </c>
      <c r="N6" s="111" t="s">
        <v>99</v>
      </c>
      <c r="O6" s="111" t="s">
        <v>98</v>
      </c>
      <c r="P6" s="99">
        <f t="shared" si="3"/>
        <v>0</v>
      </c>
    </row>
    <row r="7" spans="1:16" ht="16.2" thickBot="1" x14ac:dyDescent="0.3">
      <c r="A7" s="103">
        <v>6</v>
      </c>
      <c r="B7" s="129" t="s">
        <v>72</v>
      </c>
      <c r="C7" s="130">
        <v>177</v>
      </c>
      <c r="D7" s="131">
        <v>233</v>
      </c>
      <c r="E7" s="130">
        <v>170</v>
      </c>
      <c r="F7" s="130">
        <v>172</v>
      </c>
      <c r="G7" s="130">
        <v>191</v>
      </c>
      <c r="H7" s="112"/>
      <c r="I7" s="113"/>
      <c r="J7" s="113"/>
      <c r="K7" s="132">
        <f t="shared" si="0"/>
        <v>943</v>
      </c>
      <c r="L7" s="111">
        <f t="shared" si="2"/>
        <v>5</v>
      </c>
      <c r="M7" s="111">
        <f t="shared" si="1"/>
        <v>188.6</v>
      </c>
      <c r="N7" s="111" t="s">
        <v>99</v>
      </c>
      <c r="O7" s="111" t="s">
        <v>98</v>
      </c>
      <c r="P7" s="99">
        <f t="shared" si="3"/>
        <v>1</v>
      </c>
    </row>
    <row r="8" spans="1:16" ht="16.2" thickBot="1" x14ac:dyDescent="0.3">
      <c r="A8" s="103">
        <v>7</v>
      </c>
      <c r="B8" s="129" t="s">
        <v>19</v>
      </c>
      <c r="C8" s="130">
        <v>193</v>
      </c>
      <c r="D8" s="131">
        <v>216</v>
      </c>
      <c r="E8" s="131">
        <v>205</v>
      </c>
      <c r="F8" s="130">
        <v>179</v>
      </c>
      <c r="G8" s="130">
        <v>180</v>
      </c>
      <c r="H8" s="112"/>
      <c r="I8" s="113"/>
      <c r="J8" s="113"/>
      <c r="K8" s="132">
        <f t="shared" si="0"/>
        <v>973</v>
      </c>
      <c r="L8" s="111">
        <f t="shared" si="2"/>
        <v>5</v>
      </c>
      <c r="M8" s="111">
        <f t="shared" si="1"/>
        <v>194.6</v>
      </c>
      <c r="N8" s="111" t="s">
        <v>100</v>
      </c>
      <c r="O8" s="111" t="s">
        <v>98</v>
      </c>
      <c r="P8" s="99">
        <f t="shared" si="3"/>
        <v>2</v>
      </c>
    </row>
    <row r="9" spans="1:16" ht="16.2" thickBot="1" x14ac:dyDescent="0.3">
      <c r="A9" s="103">
        <v>8</v>
      </c>
      <c r="B9" s="129" t="s">
        <v>76</v>
      </c>
      <c r="C9" s="130">
        <v>150</v>
      </c>
      <c r="D9" s="130">
        <v>138</v>
      </c>
      <c r="E9" s="130">
        <v>149</v>
      </c>
      <c r="F9" s="130">
        <v>164</v>
      </c>
      <c r="G9" s="130">
        <v>164</v>
      </c>
      <c r="H9" s="112"/>
      <c r="I9" s="113"/>
      <c r="J9" s="113"/>
      <c r="K9" s="132">
        <f t="shared" si="0"/>
        <v>765</v>
      </c>
      <c r="L9" s="111">
        <f t="shared" si="2"/>
        <v>5</v>
      </c>
      <c r="M9" s="111">
        <f t="shared" si="1"/>
        <v>153</v>
      </c>
      <c r="N9" s="111" t="s">
        <v>100</v>
      </c>
      <c r="O9" s="111" t="s">
        <v>98</v>
      </c>
      <c r="P9" s="99">
        <f t="shared" si="3"/>
        <v>0</v>
      </c>
    </row>
    <row r="10" spans="1:16" ht="16.2" thickBot="1" x14ac:dyDescent="0.3">
      <c r="A10" s="103">
        <v>9</v>
      </c>
      <c r="B10" s="129" t="s">
        <v>20</v>
      </c>
      <c r="C10" s="130">
        <v>179</v>
      </c>
      <c r="D10" s="130">
        <v>179</v>
      </c>
      <c r="E10" s="130">
        <v>168</v>
      </c>
      <c r="F10" s="130">
        <v>189</v>
      </c>
      <c r="G10" s="131">
        <v>210</v>
      </c>
      <c r="H10" s="112"/>
      <c r="I10" s="113"/>
      <c r="J10" s="113"/>
      <c r="K10" s="132">
        <f t="shared" si="0"/>
        <v>925</v>
      </c>
      <c r="L10" s="111">
        <f t="shared" si="2"/>
        <v>5</v>
      </c>
      <c r="M10" s="111">
        <f t="shared" si="1"/>
        <v>185</v>
      </c>
      <c r="N10" s="111" t="s">
        <v>100</v>
      </c>
      <c r="O10" s="111" t="s">
        <v>98</v>
      </c>
      <c r="P10" s="99">
        <f t="shared" si="3"/>
        <v>1</v>
      </c>
    </row>
    <row r="11" spans="1:16" ht="16.2" thickBot="1" x14ac:dyDescent="0.3">
      <c r="A11" s="103">
        <v>10</v>
      </c>
      <c r="B11" s="129" t="s">
        <v>82</v>
      </c>
      <c r="C11" s="130">
        <v>182</v>
      </c>
      <c r="D11" s="130">
        <v>161</v>
      </c>
      <c r="E11" s="130">
        <v>151</v>
      </c>
      <c r="F11" s="130">
        <v>167</v>
      </c>
      <c r="G11" s="130">
        <v>174</v>
      </c>
      <c r="H11" s="112"/>
      <c r="I11" s="113"/>
      <c r="J11" s="113"/>
      <c r="K11" s="132">
        <f t="shared" si="0"/>
        <v>835</v>
      </c>
      <c r="L11" s="111">
        <f t="shared" si="2"/>
        <v>5</v>
      </c>
      <c r="M11" s="111">
        <f t="shared" si="1"/>
        <v>167</v>
      </c>
      <c r="N11" s="111" t="s">
        <v>100</v>
      </c>
      <c r="O11" s="111" t="s">
        <v>98</v>
      </c>
      <c r="P11" s="99">
        <f t="shared" si="3"/>
        <v>0</v>
      </c>
    </row>
    <row r="12" spans="1:16" ht="16.2" thickBot="1" x14ac:dyDescent="0.3">
      <c r="A12" s="103">
        <v>11</v>
      </c>
      <c r="B12" s="129" t="s">
        <v>39</v>
      </c>
      <c r="C12" s="130">
        <v>150</v>
      </c>
      <c r="D12" s="130">
        <v>192</v>
      </c>
      <c r="E12" s="130">
        <v>154</v>
      </c>
      <c r="F12" s="131">
        <v>204</v>
      </c>
      <c r="G12" s="130">
        <v>180</v>
      </c>
      <c r="H12" s="112"/>
      <c r="I12" s="113"/>
      <c r="J12" s="113"/>
      <c r="K12" s="132">
        <f t="shared" si="0"/>
        <v>880</v>
      </c>
      <c r="L12" s="111">
        <f t="shared" si="2"/>
        <v>5</v>
      </c>
      <c r="M12" s="111">
        <f t="shared" si="1"/>
        <v>176</v>
      </c>
      <c r="N12" s="111" t="s">
        <v>100</v>
      </c>
      <c r="O12" s="111" t="s">
        <v>98</v>
      </c>
      <c r="P12" s="99">
        <f t="shared" si="3"/>
        <v>1</v>
      </c>
    </row>
    <row r="13" spans="1:16" ht="16.2" thickBot="1" x14ac:dyDescent="0.3">
      <c r="A13" s="103">
        <v>12</v>
      </c>
      <c r="B13" s="129" t="s">
        <v>75</v>
      </c>
      <c r="C13" s="130">
        <v>174</v>
      </c>
      <c r="D13" s="130">
        <v>165</v>
      </c>
      <c r="E13" s="130">
        <v>176</v>
      </c>
      <c r="F13" s="132">
        <v>111</v>
      </c>
      <c r="G13" s="132">
        <v>129</v>
      </c>
      <c r="H13" s="112"/>
      <c r="I13" s="113"/>
      <c r="J13" s="113"/>
      <c r="K13" s="132">
        <f t="shared" si="0"/>
        <v>755</v>
      </c>
      <c r="L13" s="111">
        <f t="shared" si="2"/>
        <v>5</v>
      </c>
      <c r="M13" s="111">
        <f t="shared" si="1"/>
        <v>151</v>
      </c>
      <c r="N13" s="111" t="s">
        <v>100</v>
      </c>
      <c r="O13" s="111" t="s">
        <v>98</v>
      </c>
      <c r="P13" s="99">
        <f t="shared" si="3"/>
        <v>0</v>
      </c>
    </row>
    <row r="14" spans="1:16" ht="16.2" thickBot="1" x14ac:dyDescent="0.3">
      <c r="A14" s="103">
        <v>14</v>
      </c>
      <c r="B14" s="129" t="s">
        <v>45</v>
      </c>
      <c r="C14" s="130">
        <v>131</v>
      </c>
      <c r="D14" s="130">
        <v>148</v>
      </c>
      <c r="E14" s="130">
        <v>171</v>
      </c>
      <c r="F14" s="130">
        <v>142</v>
      </c>
      <c r="G14" s="130">
        <v>180</v>
      </c>
      <c r="H14" s="112"/>
      <c r="I14" s="113"/>
      <c r="J14" s="113"/>
      <c r="K14" s="132">
        <f t="shared" si="0"/>
        <v>772</v>
      </c>
      <c r="L14" s="111">
        <f t="shared" si="2"/>
        <v>5</v>
      </c>
      <c r="M14" s="111">
        <f t="shared" si="1"/>
        <v>154.4</v>
      </c>
      <c r="N14" s="111" t="s">
        <v>101</v>
      </c>
      <c r="O14" s="111" t="s">
        <v>98</v>
      </c>
      <c r="P14" s="99">
        <f t="shared" si="3"/>
        <v>0</v>
      </c>
    </row>
    <row r="15" spans="1:16" ht="16.2" thickBot="1" x14ac:dyDescent="0.3">
      <c r="A15" s="103">
        <v>15</v>
      </c>
      <c r="B15" s="129" t="s">
        <v>46</v>
      </c>
      <c r="C15" s="130">
        <v>195</v>
      </c>
      <c r="D15" s="130">
        <v>150</v>
      </c>
      <c r="E15" s="130">
        <v>164</v>
      </c>
      <c r="F15" s="130">
        <v>192</v>
      </c>
      <c r="G15" s="130">
        <v>198</v>
      </c>
      <c r="H15" s="112"/>
      <c r="I15" s="113"/>
      <c r="J15" s="113"/>
      <c r="K15" s="132">
        <f t="shared" si="0"/>
        <v>899</v>
      </c>
      <c r="L15" s="111">
        <f t="shared" si="2"/>
        <v>5</v>
      </c>
      <c r="M15" s="111">
        <f t="shared" si="1"/>
        <v>179.8</v>
      </c>
      <c r="N15" s="111" t="s">
        <v>101</v>
      </c>
      <c r="O15" s="111" t="s">
        <v>98</v>
      </c>
      <c r="P15" s="99">
        <f t="shared" si="3"/>
        <v>0</v>
      </c>
    </row>
    <row r="16" spans="1:16" ht="16.2" thickBot="1" x14ac:dyDescent="0.3">
      <c r="A16" s="103">
        <v>16</v>
      </c>
      <c r="B16" s="129" t="s">
        <v>65</v>
      </c>
      <c r="C16" s="130">
        <v>180</v>
      </c>
      <c r="D16" s="130">
        <v>158</v>
      </c>
      <c r="E16" s="130">
        <v>184</v>
      </c>
      <c r="F16" s="130">
        <v>148</v>
      </c>
      <c r="G16" s="130">
        <v>141</v>
      </c>
      <c r="H16" s="112"/>
      <c r="I16" s="113"/>
      <c r="J16" s="113"/>
      <c r="K16" s="132">
        <f t="shared" si="0"/>
        <v>811</v>
      </c>
      <c r="L16" s="111">
        <f t="shared" si="2"/>
        <v>5</v>
      </c>
      <c r="M16" s="111">
        <f t="shared" si="1"/>
        <v>162.19999999999999</v>
      </c>
      <c r="N16" s="111" t="s">
        <v>101</v>
      </c>
      <c r="O16" s="111" t="s">
        <v>98</v>
      </c>
      <c r="P16" s="99">
        <f t="shared" si="3"/>
        <v>0</v>
      </c>
    </row>
    <row r="17" spans="1:16" ht="16.2" thickBot="1" x14ac:dyDescent="0.3">
      <c r="A17" s="103">
        <v>17</v>
      </c>
      <c r="B17" s="129" t="s">
        <v>57</v>
      </c>
      <c r="C17" s="130">
        <v>195</v>
      </c>
      <c r="D17" s="130">
        <v>149</v>
      </c>
      <c r="E17" s="131">
        <v>239</v>
      </c>
      <c r="F17" s="130">
        <v>191</v>
      </c>
      <c r="G17" s="130">
        <v>173</v>
      </c>
      <c r="H17" s="112"/>
      <c r="I17" s="113"/>
      <c r="J17" s="113"/>
      <c r="K17" s="132">
        <f t="shared" si="0"/>
        <v>947</v>
      </c>
      <c r="L17" s="111">
        <f t="shared" si="2"/>
        <v>5</v>
      </c>
      <c r="M17" s="111">
        <f t="shared" si="1"/>
        <v>189.4</v>
      </c>
      <c r="N17" s="111" t="s">
        <v>101</v>
      </c>
      <c r="O17" s="111" t="s">
        <v>98</v>
      </c>
      <c r="P17" s="99">
        <f t="shared" si="3"/>
        <v>1</v>
      </c>
    </row>
    <row r="18" spans="1:16" ht="16.2" thickBot="1" x14ac:dyDescent="0.3">
      <c r="A18" s="103">
        <v>18</v>
      </c>
      <c r="B18" s="129" t="s">
        <v>43</v>
      </c>
      <c r="C18" s="130">
        <v>120</v>
      </c>
      <c r="D18" s="130">
        <v>154</v>
      </c>
      <c r="E18" s="130">
        <v>151</v>
      </c>
      <c r="F18" s="132">
        <v>164</v>
      </c>
      <c r="G18" s="132">
        <v>153</v>
      </c>
      <c r="H18" s="112"/>
      <c r="I18" s="113"/>
      <c r="J18" s="113"/>
      <c r="K18" s="132">
        <f t="shared" si="0"/>
        <v>742</v>
      </c>
      <c r="L18" s="111">
        <f t="shared" si="2"/>
        <v>5</v>
      </c>
      <c r="M18" s="111">
        <f t="shared" si="1"/>
        <v>148.4</v>
      </c>
      <c r="N18" s="111" t="s">
        <v>101</v>
      </c>
      <c r="O18" s="111" t="s">
        <v>98</v>
      </c>
      <c r="P18" s="99">
        <f t="shared" si="3"/>
        <v>0</v>
      </c>
    </row>
    <row r="19" spans="1:16" ht="16.2" thickBot="1" x14ac:dyDescent="0.3">
      <c r="A19" s="103">
        <v>19</v>
      </c>
      <c r="B19" s="129" t="s">
        <v>21</v>
      </c>
      <c r="C19" s="130">
        <v>180</v>
      </c>
      <c r="D19" s="130">
        <v>173</v>
      </c>
      <c r="E19" s="130">
        <v>149</v>
      </c>
      <c r="F19" s="130">
        <v>133</v>
      </c>
      <c r="G19" s="130">
        <v>173</v>
      </c>
      <c r="H19" s="112"/>
      <c r="I19" s="113"/>
      <c r="J19" s="113"/>
      <c r="K19" s="132">
        <f t="shared" si="0"/>
        <v>808</v>
      </c>
      <c r="L19" s="111">
        <f t="shared" si="2"/>
        <v>5</v>
      </c>
      <c r="M19" s="111">
        <f t="shared" si="1"/>
        <v>161.6</v>
      </c>
      <c r="N19" s="111" t="s">
        <v>101</v>
      </c>
      <c r="O19" s="111" t="s">
        <v>98</v>
      </c>
      <c r="P19" s="99">
        <f t="shared" si="3"/>
        <v>0</v>
      </c>
    </row>
    <row r="20" spans="1:16" ht="16.2" thickBot="1" x14ac:dyDescent="0.3">
      <c r="A20" s="103">
        <v>20</v>
      </c>
      <c r="B20" s="129" t="s">
        <v>54</v>
      </c>
      <c r="C20" s="130">
        <v>144</v>
      </c>
      <c r="D20" s="130">
        <v>161</v>
      </c>
      <c r="E20" s="130">
        <v>176</v>
      </c>
      <c r="F20" s="130">
        <v>154</v>
      </c>
      <c r="G20" s="130">
        <v>145</v>
      </c>
      <c r="H20" s="112"/>
      <c r="I20" s="113"/>
      <c r="J20" s="113"/>
      <c r="K20" s="132">
        <f t="shared" si="0"/>
        <v>780</v>
      </c>
      <c r="L20" s="111">
        <f t="shared" si="2"/>
        <v>5</v>
      </c>
      <c r="M20" s="111">
        <f t="shared" si="1"/>
        <v>156</v>
      </c>
      <c r="N20" s="111" t="s">
        <v>103</v>
      </c>
      <c r="O20" s="111" t="s">
        <v>98</v>
      </c>
      <c r="P20" s="99">
        <f t="shared" si="3"/>
        <v>0</v>
      </c>
    </row>
    <row r="21" spans="1:16" ht="16.2" thickBot="1" x14ac:dyDescent="0.3">
      <c r="A21" s="103">
        <v>21</v>
      </c>
      <c r="B21" s="129" t="s">
        <v>35</v>
      </c>
      <c r="C21" s="130">
        <v>147</v>
      </c>
      <c r="D21" s="131">
        <v>204</v>
      </c>
      <c r="E21" s="131">
        <v>219</v>
      </c>
      <c r="F21" s="130">
        <v>181</v>
      </c>
      <c r="G21" s="130">
        <v>156</v>
      </c>
      <c r="H21" s="112"/>
      <c r="I21" s="113"/>
      <c r="J21" s="113"/>
      <c r="K21" s="132">
        <f t="shared" si="0"/>
        <v>907</v>
      </c>
      <c r="L21" s="111">
        <f t="shared" si="2"/>
        <v>5</v>
      </c>
      <c r="M21" s="111">
        <f t="shared" si="1"/>
        <v>181.4</v>
      </c>
      <c r="N21" s="111" t="s">
        <v>103</v>
      </c>
      <c r="O21" s="111" t="s">
        <v>98</v>
      </c>
      <c r="P21" s="99">
        <f t="shared" si="3"/>
        <v>2</v>
      </c>
    </row>
    <row r="22" spans="1:16" ht="16.2" thickBot="1" x14ac:dyDescent="0.3">
      <c r="A22" s="103">
        <v>22</v>
      </c>
      <c r="B22" s="129" t="s">
        <v>12</v>
      </c>
      <c r="C22" s="130">
        <v>163</v>
      </c>
      <c r="D22" s="130">
        <v>167</v>
      </c>
      <c r="E22" s="130">
        <v>157</v>
      </c>
      <c r="F22" s="132">
        <v>141</v>
      </c>
      <c r="G22" s="132">
        <v>198</v>
      </c>
      <c r="H22" s="112"/>
      <c r="I22" s="113"/>
      <c r="J22" s="113"/>
      <c r="K22" s="132">
        <f t="shared" si="0"/>
        <v>826</v>
      </c>
      <c r="L22" s="111">
        <f t="shared" si="2"/>
        <v>5</v>
      </c>
      <c r="M22" s="111">
        <f t="shared" si="1"/>
        <v>165.2</v>
      </c>
      <c r="N22" s="111" t="s">
        <v>103</v>
      </c>
      <c r="O22" s="111" t="s">
        <v>98</v>
      </c>
      <c r="P22" s="99">
        <f t="shared" si="3"/>
        <v>0</v>
      </c>
    </row>
    <row r="23" spans="1:16" ht="16.2" thickBot="1" x14ac:dyDescent="0.3">
      <c r="A23" s="103">
        <v>23</v>
      </c>
      <c r="B23" s="129" t="s">
        <v>146</v>
      </c>
      <c r="C23" s="130">
        <v>145</v>
      </c>
      <c r="D23" s="130">
        <v>183</v>
      </c>
      <c r="E23" s="130">
        <v>154</v>
      </c>
      <c r="F23" s="130">
        <v>115</v>
      </c>
      <c r="G23" s="130">
        <v>134</v>
      </c>
      <c r="H23" s="112"/>
      <c r="I23" s="113"/>
      <c r="J23" s="113"/>
      <c r="K23" s="132">
        <f t="shared" si="0"/>
        <v>731</v>
      </c>
      <c r="L23" s="111">
        <f t="shared" si="2"/>
        <v>5</v>
      </c>
      <c r="M23" s="111">
        <f t="shared" si="1"/>
        <v>146.19999999999999</v>
      </c>
      <c r="N23" s="111" t="s">
        <v>103</v>
      </c>
      <c r="O23" s="111" t="s">
        <v>98</v>
      </c>
      <c r="P23" s="99">
        <f t="shared" si="3"/>
        <v>0</v>
      </c>
    </row>
    <row r="24" spans="1:16" ht="16.2" thickBot="1" x14ac:dyDescent="0.3">
      <c r="A24" s="103">
        <v>24</v>
      </c>
      <c r="B24" s="129" t="s">
        <v>52</v>
      </c>
      <c r="C24" s="130">
        <v>163</v>
      </c>
      <c r="D24" s="130">
        <v>124</v>
      </c>
      <c r="E24" s="130">
        <v>146</v>
      </c>
      <c r="F24" s="130">
        <v>167</v>
      </c>
      <c r="G24" s="130">
        <v>182</v>
      </c>
      <c r="H24" s="112"/>
      <c r="I24" s="113"/>
      <c r="J24" s="113"/>
      <c r="K24" s="132">
        <f t="shared" si="0"/>
        <v>782</v>
      </c>
      <c r="L24" s="111">
        <f t="shared" si="2"/>
        <v>5</v>
      </c>
      <c r="M24" s="111">
        <f t="shared" si="1"/>
        <v>156.4</v>
      </c>
      <c r="N24" s="111" t="s">
        <v>103</v>
      </c>
      <c r="O24" s="111" t="s">
        <v>98</v>
      </c>
      <c r="P24" s="99">
        <f t="shared" si="3"/>
        <v>0</v>
      </c>
    </row>
    <row r="25" spans="1:16" ht="16.2" thickBot="1" x14ac:dyDescent="0.3">
      <c r="A25" s="103">
        <v>25</v>
      </c>
      <c r="B25" s="133" t="s">
        <v>11</v>
      </c>
      <c r="C25" s="134">
        <v>157</v>
      </c>
      <c r="D25" s="134">
        <v>165</v>
      </c>
      <c r="E25" s="134">
        <v>168</v>
      </c>
      <c r="F25" s="134">
        <v>186</v>
      </c>
      <c r="G25" s="134">
        <v>164</v>
      </c>
      <c r="H25" s="112"/>
      <c r="I25" s="113"/>
      <c r="J25" s="113"/>
      <c r="K25" s="135">
        <f t="shared" si="0"/>
        <v>840</v>
      </c>
      <c r="L25" s="111">
        <f t="shared" si="2"/>
        <v>5</v>
      </c>
      <c r="M25" s="111">
        <f t="shared" si="1"/>
        <v>168</v>
      </c>
      <c r="N25" s="111" t="s">
        <v>103</v>
      </c>
      <c r="O25" s="111" t="s">
        <v>98</v>
      </c>
      <c r="P25" s="99">
        <f t="shared" si="3"/>
        <v>0</v>
      </c>
    </row>
    <row r="26" spans="1:16" ht="16.2" thickBot="1" x14ac:dyDescent="0.3">
      <c r="A26" s="102">
        <v>1</v>
      </c>
      <c r="B26" s="13" t="s">
        <v>71</v>
      </c>
      <c r="C26" s="102">
        <v>146</v>
      </c>
      <c r="D26" s="102">
        <v>178</v>
      </c>
      <c r="E26" s="102">
        <v>153</v>
      </c>
      <c r="F26" s="102">
        <v>169</v>
      </c>
      <c r="G26" s="102">
        <v>154</v>
      </c>
      <c r="H26" s="114">
        <v>202</v>
      </c>
      <c r="I26" s="102">
        <v>158</v>
      </c>
      <c r="J26" s="102">
        <v>195</v>
      </c>
      <c r="K26" s="102">
        <v>1355</v>
      </c>
      <c r="L26" s="102">
        <f>COUNT(C26:J26)</f>
        <v>8</v>
      </c>
      <c r="M26" s="115">
        <f t="shared" si="1"/>
        <v>169.375</v>
      </c>
      <c r="N26" s="116" t="s">
        <v>99</v>
      </c>
      <c r="O26" s="116" t="s">
        <v>88</v>
      </c>
      <c r="P26" s="99">
        <f t="shared" si="3"/>
        <v>1</v>
      </c>
    </row>
    <row r="27" spans="1:16" ht="16.2" thickBot="1" x14ac:dyDescent="0.3">
      <c r="A27" s="102">
        <v>2</v>
      </c>
      <c r="B27" s="13" t="s">
        <v>53</v>
      </c>
      <c r="C27" s="102">
        <v>197</v>
      </c>
      <c r="D27" s="102">
        <v>190</v>
      </c>
      <c r="E27" s="102">
        <v>148</v>
      </c>
      <c r="F27" s="114">
        <v>201</v>
      </c>
      <c r="G27" s="114">
        <v>211</v>
      </c>
      <c r="H27" s="114">
        <v>209</v>
      </c>
      <c r="I27" s="102">
        <v>158</v>
      </c>
      <c r="J27" s="102">
        <v>182</v>
      </c>
      <c r="K27" s="102">
        <v>1496</v>
      </c>
      <c r="L27" s="102">
        <f t="shared" ref="L27:L90" si="4">COUNT(C27:J27)</f>
        <v>8</v>
      </c>
      <c r="M27" s="115">
        <f t="shared" si="1"/>
        <v>187</v>
      </c>
      <c r="N27" s="116" t="s">
        <v>99</v>
      </c>
      <c r="O27" s="116" t="s">
        <v>88</v>
      </c>
      <c r="P27" s="99">
        <f t="shared" si="3"/>
        <v>3</v>
      </c>
    </row>
    <row r="28" spans="1:16" ht="16.2" thickBot="1" x14ac:dyDescent="0.3">
      <c r="A28" s="102">
        <v>3</v>
      </c>
      <c r="B28" s="13" t="s">
        <v>42</v>
      </c>
      <c r="C28" s="102">
        <v>185</v>
      </c>
      <c r="D28" s="114">
        <v>207</v>
      </c>
      <c r="E28" s="102">
        <v>152</v>
      </c>
      <c r="F28" s="114">
        <v>211</v>
      </c>
      <c r="G28" s="114">
        <v>219</v>
      </c>
      <c r="H28" s="102">
        <v>176</v>
      </c>
      <c r="I28" s="102">
        <v>178</v>
      </c>
      <c r="J28" s="102">
        <v>163</v>
      </c>
      <c r="K28" s="102">
        <v>1491</v>
      </c>
      <c r="L28" s="102">
        <f t="shared" si="4"/>
        <v>8</v>
      </c>
      <c r="M28" s="115">
        <f t="shared" si="1"/>
        <v>186.375</v>
      </c>
      <c r="N28" s="116" t="s">
        <v>99</v>
      </c>
      <c r="O28" s="116" t="s">
        <v>88</v>
      </c>
      <c r="P28" s="99">
        <f t="shared" si="3"/>
        <v>3</v>
      </c>
    </row>
    <row r="29" spans="1:16" ht="16.2" thickBot="1" x14ac:dyDescent="0.3">
      <c r="A29" s="102">
        <v>4</v>
      </c>
      <c r="B29" s="13" t="s">
        <v>74</v>
      </c>
      <c r="C29" s="102">
        <v>191</v>
      </c>
      <c r="D29" s="114">
        <v>206</v>
      </c>
      <c r="E29" s="102">
        <v>189</v>
      </c>
      <c r="F29" s="102">
        <v>189</v>
      </c>
      <c r="G29" s="102">
        <v>173</v>
      </c>
      <c r="H29" s="114">
        <v>234</v>
      </c>
      <c r="I29" s="102">
        <v>191</v>
      </c>
      <c r="J29" s="114">
        <v>224</v>
      </c>
      <c r="K29" s="102">
        <v>1597</v>
      </c>
      <c r="L29" s="102">
        <f t="shared" si="4"/>
        <v>8</v>
      </c>
      <c r="M29" s="115">
        <f t="shared" si="1"/>
        <v>199.625</v>
      </c>
      <c r="N29" s="116" t="s">
        <v>99</v>
      </c>
      <c r="O29" s="116" t="s">
        <v>88</v>
      </c>
      <c r="P29" s="99">
        <f t="shared" si="3"/>
        <v>3</v>
      </c>
    </row>
    <row r="30" spans="1:16" ht="16.2" thickBot="1" x14ac:dyDescent="0.3">
      <c r="A30" s="102">
        <v>5</v>
      </c>
      <c r="B30" s="13" t="s">
        <v>139</v>
      </c>
      <c r="C30" s="102">
        <v>177</v>
      </c>
      <c r="D30" s="102">
        <v>177</v>
      </c>
      <c r="E30" s="114">
        <v>200</v>
      </c>
      <c r="F30" s="102">
        <v>197</v>
      </c>
      <c r="G30" s="114">
        <v>232</v>
      </c>
      <c r="H30" s="102">
        <v>198</v>
      </c>
      <c r="I30" s="102">
        <v>192</v>
      </c>
      <c r="J30" s="114">
        <v>200</v>
      </c>
      <c r="K30" s="102">
        <v>1573</v>
      </c>
      <c r="L30" s="102">
        <f t="shared" si="4"/>
        <v>8</v>
      </c>
      <c r="M30" s="115">
        <f t="shared" si="1"/>
        <v>196.625</v>
      </c>
      <c r="N30" s="116" t="s">
        <v>99</v>
      </c>
      <c r="O30" s="116" t="s">
        <v>88</v>
      </c>
      <c r="P30" s="99">
        <f t="shared" si="3"/>
        <v>3</v>
      </c>
    </row>
    <row r="31" spans="1:16" ht="16.2" thickBot="1" x14ac:dyDescent="0.3">
      <c r="A31" s="102">
        <v>6</v>
      </c>
      <c r="B31" s="13" t="s">
        <v>73</v>
      </c>
      <c r="C31" s="114">
        <v>245</v>
      </c>
      <c r="D31" s="102">
        <v>170</v>
      </c>
      <c r="E31" s="102">
        <v>182</v>
      </c>
      <c r="F31" s="102">
        <v>193</v>
      </c>
      <c r="G31" s="102">
        <v>195</v>
      </c>
      <c r="H31" s="114">
        <v>202</v>
      </c>
      <c r="I31" s="102">
        <v>164</v>
      </c>
      <c r="J31" s="102">
        <v>188</v>
      </c>
      <c r="K31" s="102">
        <v>1539</v>
      </c>
      <c r="L31" s="102">
        <f t="shared" si="4"/>
        <v>8</v>
      </c>
      <c r="M31" s="115">
        <f t="shared" si="1"/>
        <v>192.375</v>
      </c>
      <c r="N31" s="116" t="s">
        <v>99</v>
      </c>
      <c r="O31" s="116" t="s">
        <v>88</v>
      </c>
      <c r="P31" s="99">
        <f t="shared" si="3"/>
        <v>2</v>
      </c>
    </row>
    <row r="32" spans="1:16" ht="16.2" thickBot="1" x14ac:dyDescent="0.3">
      <c r="A32" s="102">
        <v>7</v>
      </c>
      <c r="B32" s="13" t="s">
        <v>64</v>
      </c>
      <c r="C32" s="102">
        <v>154</v>
      </c>
      <c r="D32" s="102">
        <v>160</v>
      </c>
      <c r="E32" s="102">
        <v>147</v>
      </c>
      <c r="F32" s="114">
        <v>205</v>
      </c>
      <c r="G32" s="102">
        <v>165</v>
      </c>
      <c r="H32" s="114">
        <v>201</v>
      </c>
      <c r="I32" s="102">
        <v>118</v>
      </c>
      <c r="J32" s="114">
        <v>208</v>
      </c>
      <c r="K32" s="102">
        <v>1358</v>
      </c>
      <c r="L32" s="102">
        <f t="shared" si="4"/>
        <v>8</v>
      </c>
      <c r="M32" s="115">
        <f t="shared" si="1"/>
        <v>169.75</v>
      </c>
      <c r="N32" s="116" t="s">
        <v>99</v>
      </c>
      <c r="O32" s="116" t="s">
        <v>88</v>
      </c>
      <c r="P32" s="99">
        <f t="shared" si="3"/>
        <v>3</v>
      </c>
    </row>
    <row r="33" spans="1:16" ht="16.2" thickBot="1" x14ac:dyDescent="0.3">
      <c r="A33" s="102">
        <v>8</v>
      </c>
      <c r="B33" s="13" t="s">
        <v>72</v>
      </c>
      <c r="C33" s="102">
        <v>179</v>
      </c>
      <c r="D33" s="102">
        <v>155</v>
      </c>
      <c r="E33" s="102">
        <v>171</v>
      </c>
      <c r="F33" s="102">
        <v>194</v>
      </c>
      <c r="G33" s="102">
        <v>178</v>
      </c>
      <c r="H33" s="102">
        <v>146</v>
      </c>
      <c r="I33" s="102">
        <v>162</v>
      </c>
      <c r="J33" s="102">
        <v>165</v>
      </c>
      <c r="K33" s="102">
        <v>1350</v>
      </c>
      <c r="L33" s="102">
        <f t="shared" si="4"/>
        <v>8</v>
      </c>
      <c r="M33" s="115">
        <f t="shared" si="1"/>
        <v>168.75</v>
      </c>
      <c r="N33" s="116" t="s">
        <v>99</v>
      </c>
      <c r="O33" s="116" t="s">
        <v>88</v>
      </c>
      <c r="P33" s="99">
        <f t="shared" si="3"/>
        <v>0</v>
      </c>
    </row>
    <row r="34" spans="1:16" ht="16.2" thickBot="1" x14ac:dyDescent="0.3">
      <c r="A34" s="102">
        <v>9</v>
      </c>
      <c r="B34" s="13" t="s">
        <v>153</v>
      </c>
      <c r="C34" s="102">
        <v>189</v>
      </c>
      <c r="D34" s="102">
        <v>168</v>
      </c>
      <c r="E34" s="114">
        <v>211</v>
      </c>
      <c r="F34" s="114">
        <v>209</v>
      </c>
      <c r="G34" s="102">
        <v>172</v>
      </c>
      <c r="H34" s="102">
        <v>159</v>
      </c>
      <c r="I34" s="102">
        <v>178</v>
      </c>
      <c r="J34" s="114">
        <v>221</v>
      </c>
      <c r="K34" s="102">
        <v>1507</v>
      </c>
      <c r="L34" s="102">
        <f t="shared" si="4"/>
        <v>8</v>
      </c>
      <c r="M34" s="115">
        <f t="shared" ref="M34:M65" si="5">SUM(K34/L34)</f>
        <v>188.375</v>
      </c>
      <c r="N34" s="116" t="s">
        <v>100</v>
      </c>
      <c r="O34" s="116" t="s">
        <v>88</v>
      </c>
      <c r="P34" s="99">
        <f t="shared" si="3"/>
        <v>3</v>
      </c>
    </row>
    <row r="35" spans="1:16" ht="16.2" thickBot="1" x14ac:dyDescent="0.3">
      <c r="A35" s="102">
        <v>10</v>
      </c>
      <c r="B35" s="13" t="s">
        <v>83</v>
      </c>
      <c r="C35" s="102">
        <v>191</v>
      </c>
      <c r="D35" s="102">
        <v>157</v>
      </c>
      <c r="E35" s="102">
        <v>151</v>
      </c>
      <c r="F35" s="102">
        <v>196</v>
      </c>
      <c r="G35" s="102">
        <v>162</v>
      </c>
      <c r="H35" s="102">
        <v>185</v>
      </c>
      <c r="I35" s="114">
        <v>206</v>
      </c>
      <c r="J35" s="102">
        <v>111</v>
      </c>
      <c r="K35" s="102">
        <v>1359</v>
      </c>
      <c r="L35" s="102">
        <f t="shared" si="4"/>
        <v>8</v>
      </c>
      <c r="M35" s="115">
        <f t="shared" si="5"/>
        <v>169.875</v>
      </c>
      <c r="N35" s="116" t="s">
        <v>100</v>
      </c>
      <c r="O35" s="116" t="s">
        <v>88</v>
      </c>
      <c r="P35" s="99">
        <f t="shared" si="3"/>
        <v>1</v>
      </c>
    </row>
    <row r="36" spans="1:16" ht="16.2" thickBot="1" x14ac:dyDescent="0.3">
      <c r="A36" s="102">
        <v>11</v>
      </c>
      <c r="B36" s="13" t="s">
        <v>147</v>
      </c>
      <c r="C36" s="102">
        <v>171</v>
      </c>
      <c r="D36" s="102">
        <v>146</v>
      </c>
      <c r="E36" s="102">
        <v>163</v>
      </c>
      <c r="F36" s="102">
        <v>185</v>
      </c>
      <c r="G36" s="102">
        <v>126</v>
      </c>
      <c r="H36" s="102">
        <v>173</v>
      </c>
      <c r="I36" s="102">
        <v>156</v>
      </c>
      <c r="J36" s="102">
        <v>196</v>
      </c>
      <c r="K36" s="102">
        <v>1316</v>
      </c>
      <c r="L36" s="102">
        <f t="shared" si="4"/>
        <v>8</v>
      </c>
      <c r="M36" s="115">
        <f t="shared" si="5"/>
        <v>164.5</v>
      </c>
      <c r="N36" s="116" t="s">
        <v>100</v>
      </c>
      <c r="O36" s="116" t="s">
        <v>88</v>
      </c>
      <c r="P36" s="99">
        <f t="shared" si="3"/>
        <v>0</v>
      </c>
    </row>
    <row r="37" spans="1:16" ht="16.2" thickBot="1" x14ac:dyDescent="0.3">
      <c r="A37" s="102">
        <v>12</v>
      </c>
      <c r="B37" s="13" t="s">
        <v>155</v>
      </c>
      <c r="C37" s="102">
        <v>184</v>
      </c>
      <c r="D37" s="102">
        <v>171</v>
      </c>
      <c r="E37" s="102">
        <v>157</v>
      </c>
      <c r="F37" s="102">
        <v>180</v>
      </c>
      <c r="G37" s="114">
        <v>208</v>
      </c>
      <c r="H37" s="102">
        <v>165</v>
      </c>
      <c r="I37" s="114">
        <v>237</v>
      </c>
      <c r="J37" s="102">
        <v>190</v>
      </c>
      <c r="K37" s="102">
        <v>1492</v>
      </c>
      <c r="L37" s="102">
        <f t="shared" si="4"/>
        <v>8</v>
      </c>
      <c r="M37" s="115">
        <f t="shared" si="5"/>
        <v>186.5</v>
      </c>
      <c r="N37" s="116" t="s">
        <v>100</v>
      </c>
      <c r="O37" s="116" t="s">
        <v>88</v>
      </c>
      <c r="P37" s="99">
        <f t="shared" si="3"/>
        <v>2</v>
      </c>
    </row>
    <row r="38" spans="1:16" ht="16.2" thickBot="1" x14ac:dyDescent="0.3">
      <c r="A38" s="102">
        <v>13</v>
      </c>
      <c r="B38" s="13" t="s">
        <v>19</v>
      </c>
      <c r="C38" s="114">
        <v>214</v>
      </c>
      <c r="D38" s="102">
        <v>180</v>
      </c>
      <c r="E38" s="102">
        <v>190</v>
      </c>
      <c r="F38" s="102">
        <v>181</v>
      </c>
      <c r="G38" s="102">
        <v>188</v>
      </c>
      <c r="H38" s="102">
        <v>192</v>
      </c>
      <c r="I38" s="102">
        <v>135</v>
      </c>
      <c r="J38" s="102">
        <v>155</v>
      </c>
      <c r="K38" s="102">
        <v>1435</v>
      </c>
      <c r="L38" s="102">
        <f t="shared" si="4"/>
        <v>8</v>
      </c>
      <c r="M38" s="115">
        <f t="shared" si="5"/>
        <v>179.375</v>
      </c>
      <c r="N38" s="116" t="s">
        <v>100</v>
      </c>
      <c r="O38" s="116" t="s">
        <v>88</v>
      </c>
      <c r="P38" s="99">
        <f t="shared" si="3"/>
        <v>1</v>
      </c>
    </row>
    <row r="39" spans="1:16" ht="16.2" thickBot="1" x14ac:dyDescent="0.3">
      <c r="A39" s="102">
        <v>14</v>
      </c>
      <c r="B39" s="13" t="s">
        <v>76</v>
      </c>
      <c r="C39" s="102">
        <v>171</v>
      </c>
      <c r="D39" s="102">
        <v>146</v>
      </c>
      <c r="E39" s="102">
        <v>182</v>
      </c>
      <c r="F39" s="114">
        <v>205</v>
      </c>
      <c r="G39" s="114">
        <v>222</v>
      </c>
      <c r="H39" s="102">
        <v>169</v>
      </c>
      <c r="I39" s="102">
        <v>189</v>
      </c>
      <c r="J39" s="114">
        <v>211</v>
      </c>
      <c r="K39" s="102">
        <v>1495</v>
      </c>
      <c r="L39" s="102">
        <f t="shared" si="4"/>
        <v>8</v>
      </c>
      <c r="M39" s="115">
        <f t="shared" si="5"/>
        <v>186.875</v>
      </c>
      <c r="N39" s="116" t="s">
        <v>100</v>
      </c>
      <c r="O39" s="116" t="s">
        <v>88</v>
      </c>
      <c r="P39" s="99">
        <f t="shared" si="3"/>
        <v>3</v>
      </c>
    </row>
    <row r="40" spans="1:16" ht="16.2" thickBot="1" x14ac:dyDescent="0.3">
      <c r="A40" s="102">
        <v>15</v>
      </c>
      <c r="B40" s="13" t="s">
        <v>67</v>
      </c>
      <c r="C40" s="114">
        <v>204</v>
      </c>
      <c r="D40" s="102">
        <v>193</v>
      </c>
      <c r="E40" s="102">
        <v>164</v>
      </c>
      <c r="F40" s="102">
        <v>182</v>
      </c>
      <c r="G40" s="102">
        <v>143</v>
      </c>
      <c r="H40" s="114">
        <v>225</v>
      </c>
      <c r="I40" s="102">
        <v>155</v>
      </c>
      <c r="J40" s="102">
        <v>144</v>
      </c>
      <c r="K40" s="102">
        <v>1410</v>
      </c>
      <c r="L40" s="102">
        <f t="shared" si="4"/>
        <v>8</v>
      </c>
      <c r="M40" s="115">
        <f t="shared" si="5"/>
        <v>176.25</v>
      </c>
      <c r="N40" s="116" t="s">
        <v>100</v>
      </c>
      <c r="O40" s="116" t="s">
        <v>88</v>
      </c>
      <c r="P40" s="99">
        <f t="shared" si="3"/>
        <v>2</v>
      </c>
    </row>
    <row r="41" spans="1:16" ht="16.2" thickBot="1" x14ac:dyDescent="0.3">
      <c r="A41" s="102">
        <v>16</v>
      </c>
      <c r="B41" s="13" t="s">
        <v>154</v>
      </c>
      <c r="C41" s="114">
        <v>214</v>
      </c>
      <c r="D41" s="102">
        <v>190</v>
      </c>
      <c r="E41" s="102">
        <v>181</v>
      </c>
      <c r="F41" s="114">
        <v>210</v>
      </c>
      <c r="G41" s="102">
        <v>191</v>
      </c>
      <c r="H41" s="102">
        <v>176</v>
      </c>
      <c r="I41" s="102">
        <v>128</v>
      </c>
      <c r="J41" s="102">
        <v>148</v>
      </c>
      <c r="K41" s="102">
        <v>1438</v>
      </c>
      <c r="L41" s="102">
        <f t="shared" si="4"/>
        <v>8</v>
      </c>
      <c r="M41" s="115">
        <f t="shared" si="5"/>
        <v>179.75</v>
      </c>
      <c r="N41" s="116" t="s">
        <v>100</v>
      </c>
      <c r="O41" s="116" t="s">
        <v>88</v>
      </c>
      <c r="P41" s="99">
        <f t="shared" si="3"/>
        <v>2</v>
      </c>
    </row>
    <row r="42" spans="1:16" ht="16.2" thickBot="1" x14ac:dyDescent="0.3">
      <c r="A42" s="102">
        <v>17</v>
      </c>
      <c r="B42" s="13" t="s">
        <v>81</v>
      </c>
      <c r="C42" s="102">
        <v>188</v>
      </c>
      <c r="D42" s="102">
        <v>177</v>
      </c>
      <c r="E42" s="102">
        <v>187</v>
      </c>
      <c r="F42" s="102">
        <v>138</v>
      </c>
      <c r="G42" s="102">
        <v>177</v>
      </c>
      <c r="H42" s="102">
        <v>155</v>
      </c>
      <c r="I42" s="102">
        <v>122</v>
      </c>
      <c r="J42" s="102">
        <v>181</v>
      </c>
      <c r="K42" s="102">
        <v>1325</v>
      </c>
      <c r="L42" s="102">
        <f t="shared" si="4"/>
        <v>8</v>
      </c>
      <c r="M42" s="115">
        <f t="shared" si="5"/>
        <v>165.625</v>
      </c>
      <c r="N42" s="116" t="s">
        <v>100</v>
      </c>
      <c r="O42" s="116" t="s">
        <v>88</v>
      </c>
      <c r="P42" s="99">
        <f t="shared" si="3"/>
        <v>0</v>
      </c>
    </row>
    <row r="43" spans="1:16" ht="16.2" thickBot="1" x14ac:dyDescent="0.3">
      <c r="A43" s="102">
        <v>18</v>
      </c>
      <c r="B43" s="13" t="s">
        <v>48</v>
      </c>
      <c r="C43" s="102">
        <v>177</v>
      </c>
      <c r="D43" s="102">
        <v>190</v>
      </c>
      <c r="E43" s="114">
        <v>205</v>
      </c>
      <c r="F43" s="102">
        <v>181</v>
      </c>
      <c r="G43" s="102">
        <v>196</v>
      </c>
      <c r="H43" s="102">
        <v>160</v>
      </c>
      <c r="I43" s="102">
        <v>157</v>
      </c>
      <c r="J43" s="102">
        <v>150</v>
      </c>
      <c r="K43" s="102">
        <v>1416</v>
      </c>
      <c r="L43" s="102">
        <f t="shared" si="4"/>
        <v>8</v>
      </c>
      <c r="M43" s="115">
        <f t="shared" si="5"/>
        <v>177</v>
      </c>
      <c r="N43" s="116" t="s">
        <v>100</v>
      </c>
      <c r="O43" s="116" t="s">
        <v>88</v>
      </c>
      <c r="P43" s="99">
        <f t="shared" si="3"/>
        <v>1</v>
      </c>
    </row>
    <row r="44" spans="1:16" ht="16.2" thickBot="1" x14ac:dyDescent="0.3">
      <c r="A44" s="102">
        <v>19</v>
      </c>
      <c r="B44" s="13" t="s">
        <v>20</v>
      </c>
      <c r="C44" s="102">
        <v>158</v>
      </c>
      <c r="D44" s="102">
        <v>168</v>
      </c>
      <c r="E44" s="102">
        <v>168</v>
      </c>
      <c r="F44" s="102">
        <v>142</v>
      </c>
      <c r="G44" s="114">
        <v>213</v>
      </c>
      <c r="H44" s="102">
        <v>120</v>
      </c>
      <c r="I44" s="102">
        <v>158</v>
      </c>
      <c r="J44" s="114">
        <v>214</v>
      </c>
      <c r="K44" s="102">
        <v>1341</v>
      </c>
      <c r="L44" s="102">
        <f t="shared" si="4"/>
        <v>8</v>
      </c>
      <c r="M44" s="115">
        <f t="shared" si="5"/>
        <v>167.625</v>
      </c>
      <c r="N44" s="116" t="s">
        <v>100</v>
      </c>
      <c r="O44" s="116" t="s">
        <v>88</v>
      </c>
      <c r="P44" s="99">
        <f t="shared" si="3"/>
        <v>2</v>
      </c>
    </row>
    <row r="45" spans="1:16" ht="16.2" thickBot="1" x14ac:dyDescent="0.3">
      <c r="A45" s="102">
        <v>20</v>
      </c>
      <c r="B45" s="13" t="s">
        <v>82</v>
      </c>
      <c r="C45" s="102">
        <v>181</v>
      </c>
      <c r="D45" s="102">
        <v>194</v>
      </c>
      <c r="E45" s="102">
        <v>156</v>
      </c>
      <c r="F45" s="114">
        <v>201</v>
      </c>
      <c r="G45" s="102">
        <v>186</v>
      </c>
      <c r="H45" s="102">
        <v>183</v>
      </c>
      <c r="I45" s="102">
        <v>192</v>
      </c>
      <c r="J45" s="102">
        <v>168</v>
      </c>
      <c r="K45" s="102">
        <v>1461</v>
      </c>
      <c r="L45" s="102">
        <f t="shared" si="4"/>
        <v>8</v>
      </c>
      <c r="M45" s="115">
        <f t="shared" si="5"/>
        <v>182.625</v>
      </c>
      <c r="N45" s="116" t="s">
        <v>100</v>
      </c>
      <c r="O45" s="116" t="s">
        <v>88</v>
      </c>
      <c r="P45" s="99">
        <f t="shared" si="3"/>
        <v>1</v>
      </c>
    </row>
    <row r="46" spans="1:16" ht="16.2" thickBot="1" x14ac:dyDescent="0.3">
      <c r="A46" s="102">
        <v>21</v>
      </c>
      <c r="B46" s="13" t="s">
        <v>23</v>
      </c>
      <c r="C46" s="102">
        <v>137</v>
      </c>
      <c r="D46" s="102">
        <v>159</v>
      </c>
      <c r="E46" s="102">
        <v>160</v>
      </c>
      <c r="F46" s="102">
        <v>143</v>
      </c>
      <c r="G46" s="102">
        <v>152</v>
      </c>
      <c r="H46" s="102">
        <v>150</v>
      </c>
      <c r="I46" s="102">
        <v>153</v>
      </c>
      <c r="J46" s="102">
        <v>166</v>
      </c>
      <c r="K46" s="102">
        <v>1220</v>
      </c>
      <c r="L46" s="102">
        <f t="shared" si="4"/>
        <v>8</v>
      </c>
      <c r="M46" s="115">
        <f t="shared" si="5"/>
        <v>152.5</v>
      </c>
      <c r="N46" s="116" t="s">
        <v>100</v>
      </c>
      <c r="O46" s="116" t="s">
        <v>88</v>
      </c>
      <c r="P46" s="99">
        <f t="shared" si="3"/>
        <v>0</v>
      </c>
    </row>
    <row r="47" spans="1:16" ht="16.2" thickBot="1" x14ac:dyDescent="0.3">
      <c r="A47" s="102">
        <v>22</v>
      </c>
      <c r="B47" s="13" t="s">
        <v>39</v>
      </c>
      <c r="C47" s="102">
        <v>142</v>
      </c>
      <c r="D47" s="102">
        <v>151</v>
      </c>
      <c r="E47" s="102">
        <v>176</v>
      </c>
      <c r="F47" s="102">
        <v>193</v>
      </c>
      <c r="G47" s="102">
        <v>172</v>
      </c>
      <c r="H47" s="102">
        <v>193</v>
      </c>
      <c r="I47" s="102">
        <v>196</v>
      </c>
      <c r="J47" s="102">
        <v>179</v>
      </c>
      <c r="K47" s="102">
        <v>1402</v>
      </c>
      <c r="L47" s="102">
        <f t="shared" si="4"/>
        <v>8</v>
      </c>
      <c r="M47" s="115">
        <f t="shared" si="5"/>
        <v>175.25</v>
      </c>
      <c r="N47" s="116" t="s">
        <v>100</v>
      </c>
      <c r="O47" s="116" t="s">
        <v>88</v>
      </c>
      <c r="P47" s="99">
        <f t="shared" si="3"/>
        <v>0</v>
      </c>
    </row>
    <row r="48" spans="1:16" ht="16.2" thickBot="1" x14ac:dyDescent="0.3">
      <c r="A48" s="102">
        <v>23</v>
      </c>
      <c r="B48" s="13" t="s">
        <v>38</v>
      </c>
      <c r="C48" s="102">
        <v>148</v>
      </c>
      <c r="D48" s="102">
        <v>143</v>
      </c>
      <c r="E48" s="102">
        <v>160</v>
      </c>
      <c r="F48" s="102">
        <v>187</v>
      </c>
      <c r="G48" s="102">
        <v>146</v>
      </c>
      <c r="H48" s="114">
        <v>202</v>
      </c>
      <c r="I48" s="102">
        <v>194</v>
      </c>
      <c r="J48" s="102">
        <v>156</v>
      </c>
      <c r="K48" s="102">
        <v>1336</v>
      </c>
      <c r="L48" s="102">
        <f t="shared" si="4"/>
        <v>8</v>
      </c>
      <c r="M48" s="115">
        <f t="shared" si="5"/>
        <v>167</v>
      </c>
      <c r="N48" s="116" t="s">
        <v>100</v>
      </c>
      <c r="O48" s="116" t="s">
        <v>88</v>
      </c>
      <c r="P48" s="99">
        <f t="shared" si="3"/>
        <v>1</v>
      </c>
    </row>
    <row r="49" spans="1:16" ht="16.2" thickBot="1" x14ac:dyDescent="0.3">
      <c r="A49" s="102">
        <v>24</v>
      </c>
      <c r="B49" s="13" t="s">
        <v>40</v>
      </c>
      <c r="C49" s="102">
        <v>174</v>
      </c>
      <c r="D49" s="102">
        <v>184</v>
      </c>
      <c r="E49" s="102">
        <v>167</v>
      </c>
      <c r="F49" s="102">
        <v>164</v>
      </c>
      <c r="G49" s="102">
        <v>185</v>
      </c>
      <c r="H49" s="102">
        <v>169</v>
      </c>
      <c r="I49" s="102">
        <v>153</v>
      </c>
      <c r="J49" s="102">
        <v>193</v>
      </c>
      <c r="K49" s="102">
        <v>1389</v>
      </c>
      <c r="L49" s="102">
        <f t="shared" si="4"/>
        <v>8</v>
      </c>
      <c r="M49" s="115">
        <f t="shared" si="5"/>
        <v>173.625</v>
      </c>
      <c r="N49" s="116" t="s">
        <v>100</v>
      </c>
      <c r="O49" s="116" t="s">
        <v>88</v>
      </c>
      <c r="P49" s="99">
        <f t="shared" si="3"/>
        <v>0</v>
      </c>
    </row>
    <row r="50" spans="1:16" ht="16.2" thickBot="1" x14ac:dyDescent="0.3">
      <c r="A50" s="102">
        <v>25</v>
      </c>
      <c r="B50" s="13" t="s">
        <v>75</v>
      </c>
      <c r="C50" s="102">
        <v>195</v>
      </c>
      <c r="D50" s="102">
        <v>197</v>
      </c>
      <c r="E50" s="102">
        <v>172</v>
      </c>
      <c r="F50" s="102">
        <v>183</v>
      </c>
      <c r="G50" s="102">
        <v>125</v>
      </c>
      <c r="H50" s="102">
        <v>185</v>
      </c>
      <c r="I50" s="102">
        <v>150</v>
      </c>
      <c r="J50" s="102">
        <v>155</v>
      </c>
      <c r="K50" s="102">
        <v>1362</v>
      </c>
      <c r="L50" s="102">
        <f t="shared" si="4"/>
        <v>8</v>
      </c>
      <c r="M50" s="115">
        <f t="shared" si="5"/>
        <v>170.25</v>
      </c>
      <c r="N50" s="116" t="s">
        <v>100</v>
      </c>
      <c r="O50" s="116" t="s">
        <v>88</v>
      </c>
      <c r="P50" s="99">
        <f t="shared" si="3"/>
        <v>0</v>
      </c>
    </row>
    <row r="51" spans="1:16" ht="16.2" thickBot="1" x14ac:dyDescent="0.3">
      <c r="A51" s="102">
        <v>26</v>
      </c>
      <c r="B51" s="13" t="s">
        <v>77</v>
      </c>
      <c r="C51" s="102">
        <v>174</v>
      </c>
      <c r="D51" s="102">
        <v>173</v>
      </c>
      <c r="E51" s="102">
        <v>148</v>
      </c>
      <c r="F51" s="102">
        <v>159</v>
      </c>
      <c r="G51" s="102">
        <v>168</v>
      </c>
      <c r="H51" s="102">
        <v>132</v>
      </c>
      <c r="I51" s="114">
        <v>201</v>
      </c>
      <c r="J51" s="102">
        <v>152</v>
      </c>
      <c r="K51" s="102">
        <v>1307</v>
      </c>
      <c r="L51" s="102">
        <f t="shared" si="4"/>
        <v>8</v>
      </c>
      <c r="M51" s="115">
        <f t="shared" si="5"/>
        <v>163.375</v>
      </c>
      <c r="N51" s="116" t="s">
        <v>100</v>
      </c>
      <c r="O51" s="116" t="s">
        <v>88</v>
      </c>
      <c r="P51" s="99">
        <f t="shared" si="3"/>
        <v>1</v>
      </c>
    </row>
    <row r="52" spans="1:16" ht="16.2" thickBot="1" x14ac:dyDescent="0.3">
      <c r="A52" s="102">
        <v>27</v>
      </c>
      <c r="B52" s="13" t="s">
        <v>152</v>
      </c>
      <c r="C52" s="102">
        <v>181</v>
      </c>
      <c r="D52" s="102">
        <v>149</v>
      </c>
      <c r="E52" s="114">
        <v>219</v>
      </c>
      <c r="F52" s="114">
        <v>202</v>
      </c>
      <c r="G52" s="102">
        <v>183</v>
      </c>
      <c r="H52" s="117">
        <v>267</v>
      </c>
      <c r="I52" s="102">
        <v>171</v>
      </c>
      <c r="J52" s="102">
        <v>161</v>
      </c>
      <c r="K52" s="102">
        <v>1533</v>
      </c>
      <c r="L52" s="102">
        <f t="shared" si="4"/>
        <v>8</v>
      </c>
      <c r="M52" s="115">
        <f t="shared" si="5"/>
        <v>191.625</v>
      </c>
      <c r="N52" s="116" t="s">
        <v>100</v>
      </c>
      <c r="O52" s="116" t="s">
        <v>88</v>
      </c>
      <c r="P52" s="99">
        <f t="shared" si="3"/>
        <v>3</v>
      </c>
    </row>
    <row r="53" spans="1:16" ht="16.2" thickBot="1" x14ac:dyDescent="0.3">
      <c r="A53" s="102">
        <v>28</v>
      </c>
      <c r="B53" s="13" t="s">
        <v>149</v>
      </c>
      <c r="C53" s="102">
        <v>162</v>
      </c>
      <c r="D53" s="102">
        <v>144</v>
      </c>
      <c r="E53" s="102">
        <v>137</v>
      </c>
      <c r="F53" s="102">
        <v>128</v>
      </c>
      <c r="G53" s="102">
        <v>130</v>
      </c>
      <c r="H53" s="102">
        <v>192</v>
      </c>
      <c r="I53" s="114">
        <v>202</v>
      </c>
      <c r="J53" s="102">
        <v>169</v>
      </c>
      <c r="K53" s="102">
        <v>1264</v>
      </c>
      <c r="L53" s="102">
        <f t="shared" si="4"/>
        <v>8</v>
      </c>
      <c r="M53" s="115">
        <f t="shared" si="5"/>
        <v>158</v>
      </c>
      <c r="N53" s="116" t="s">
        <v>101</v>
      </c>
      <c r="O53" s="116" t="s">
        <v>88</v>
      </c>
      <c r="P53" s="99">
        <f t="shared" si="3"/>
        <v>1</v>
      </c>
    </row>
    <row r="54" spans="1:16" ht="16.2" thickBot="1" x14ac:dyDescent="0.3">
      <c r="A54" s="102">
        <v>29</v>
      </c>
      <c r="B54" s="13" t="s">
        <v>45</v>
      </c>
      <c r="C54" s="102">
        <v>157</v>
      </c>
      <c r="D54" s="102">
        <v>139</v>
      </c>
      <c r="E54" s="102">
        <v>141</v>
      </c>
      <c r="F54" s="114">
        <v>201</v>
      </c>
      <c r="G54" s="114">
        <v>213</v>
      </c>
      <c r="H54" s="102">
        <v>198</v>
      </c>
      <c r="I54" s="114">
        <v>201</v>
      </c>
      <c r="J54" s="102">
        <v>156</v>
      </c>
      <c r="K54" s="102">
        <v>1406</v>
      </c>
      <c r="L54" s="102">
        <f t="shared" si="4"/>
        <v>8</v>
      </c>
      <c r="M54" s="115">
        <f t="shared" si="5"/>
        <v>175.75</v>
      </c>
      <c r="N54" s="116" t="s">
        <v>101</v>
      </c>
      <c r="O54" s="116" t="s">
        <v>88</v>
      </c>
      <c r="P54" s="99">
        <f t="shared" si="3"/>
        <v>3</v>
      </c>
    </row>
    <row r="55" spans="1:16" ht="16.2" thickBot="1" x14ac:dyDescent="0.3">
      <c r="A55" s="102">
        <v>30</v>
      </c>
      <c r="B55" s="13" t="s">
        <v>142</v>
      </c>
      <c r="C55" s="102">
        <v>146</v>
      </c>
      <c r="D55" s="102">
        <v>142</v>
      </c>
      <c r="E55" s="102">
        <v>186</v>
      </c>
      <c r="F55" s="102">
        <v>134</v>
      </c>
      <c r="G55" s="102">
        <v>188</v>
      </c>
      <c r="H55" s="102">
        <v>158</v>
      </c>
      <c r="I55" s="102">
        <v>161</v>
      </c>
      <c r="J55" s="102">
        <v>178</v>
      </c>
      <c r="K55" s="102">
        <v>1293</v>
      </c>
      <c r="L55" s="102">
        <f t="shared" si="4"/>
        <v>8</v>
      </c>
      <c r="M55" s="115">
        <f t="shared" si="5"/>
        <v>161.625</v>
      </c>
      <c r="N55" s="116" t="s">
        <v>101</v>
      </c>
      <c r="O55" s="116" t="s">
        <v>88</v>
      </c>
      <c r="P55" s="99">
        <f t="shared" si="3"/>
        <v>0</v>
      </c>
    </row>
    <row r="56" spans="1:16" ht="16.2" thickBot="1" x14ac:dyDescent="0.3">
      <c r="A56" s="102">
        <v>31</v>
      </c>
      <c r="B56" s="13" t="s">
        <v>85</v>
      </c>
      <c r="C56" s="102">
        <v>127</v>
      </c>
      <c r="D56" s="102">
        <v>125</v>
      </c>
      <c r="E56" s="102">
        <v>131</v>
      </c>
      <c r="F56" s="102">
        <v>177</v>
      </c>
      <c r="G56" s="102">
        <v>177</v>
      </c>
      <c r="H56" s="102">
        <v>165</v>
      </c>
      <c r="I56" s="102">
        <v>145</v>
      </c>
      <c r="J56" s="102">
        <v>142</v>
      </c>
      <c r="K56" s="102">
        <v>1189</v>
      </c>
      <c r="L56" s="102">
        <f t="shared" si="4"/>
        <v>8</v>
      </c>
      <c r="M56" s="115">
        <f t="shared" si="5"/>
        <v>148.625</v>
      </c>
      <c r="N56" s="116" t="s">
        <v>101</v>
      </c>
      <c r="O56" s="116" t="s">
        <v>88</v>
      </c>
      <c r="P56" s="99">
        <f t="shared" si="3"/>
        <v>0</v>
      </c>
    </row>
    <row r="57" spans="1:16" ht="16.2" thickBot="1" x14ac:dyDescent="0.3">
      <c r="A57" s="102">
        <v>32</v>
      </c>
      <c r="B57" s="13" t="s">
        <v>79</v>
      </c>
      <c r="C57" s="102">
        <v>131</v>
      </c>
      <c r="D57" s="102">
        <v>163</v>
      </c>
      <c r="E57" s="102">
        <v>173</v>
      </c>
      <c r="F57" s="102">
        <v>138</v>
      </c>
      <c r="G57" s="102">
        <v>172</v>
      </c>
      <c r="H57" s="102">
        <v>147</v>
      </c>
      <c r="I57" s="102">
        <v>134</v>
      </c>
      <c r="J57" s="102">
        <v>173</v>
      </c>
      <c r="K57" s="102">
        <v>1231</v>
      </c>
      <c r="L57" s="102">
        <f t="shared" si="4"/>
        <v>8</v>
      </c>
      <c r="M57" s="115">
        <f t="shared" si="5"/>
        <v>153.875</v>
      </c>
      <c r="N57" s="116" t="s">
        <v>101</v>
      </c>
      <c r="O57" s="116" t="s">
        <v>88</v>
      </c>
      <c r="P57" s="99">
        <f t="shared" si="3"/>
        <v>0</v>
      </c>
    </row>
    <row r="58" spans="1:16" ht="16.2" thickBot="1" x14ac:dyDescent="0.3">
      <c r="A58" s="102">
        <v>33</v>
      </c>
      <c r="B58" s="13" t="s">
        <v>78</v>
      </c>
      <c r="C58" s="102">
        <v>126</v>
      </c>
      <c r="D58" s="102">
        <v>155</v>
      </c>
      <c r="E58" s="102">
        <v>147</v>
      </c>
      <c r="F58" s="102">
        <v>133</v>
      </c>
      <c r="G58" s="102">
        <v>135</v>
      </c>
      <c r="H58" s="102">
        <v>115</v>
      </c>
      <c r="I58" s="102">
        <v>144</v>
      </c>
      <c r="J58" s="102">
        <v>133</v>
      </c>
      <c r="K58" s="102">
        <v>1088</v>
      </c>
      <c r="L58" s="102">
        <f t="shared" si="4"/>
        <v>8</v>
      </c>
      <c r="M58" s="115">
        <f t="shared" si="5"/>
        <v>136</v>
      </c>
      <c r="N58" s="116" t="s">
        <v>101</v>
      </c>
      <c r="O58" s="116" t="s">
        <v>88</v>
      </c>
      <c r="P58" s="99">
        <f t="shared" si="3"/>
        <v>0</v>
      </c>
    </row>
    <row r="59" spans="1:16" ht="16.2" thickBot="1" x14ac:dyDescent="0.3">
      <c r="A59" s="102">
        <v>34</v>
      </c>
      <c r="B59" s="13" t="s">
        <v>46</v>
      </c>
      <c r="C59" s="114">
        <v>210</v>
      </c>
      <c r="D59" s="102">
        <v>161</v>
      </c>
      <c r="E59" s="102">
        <v>161</v>
      </c>
      <c r="F59" s="102">
        <v>176</v>
      </c>
      <c r="G59" s="102">
        <v>161</v>
      </c>
      <c r="H59" s="102">
        <v>158</v>
      </c>
      <c r="I59" s="102">
        <v>168</v>
      </c>
      <c r="J59" s="102">
        <v>169</v>
      </c>
      <c r="K59" s="102">
        <v>1364</v>
      </c>
      <c r="L59" s="102">
        <f t="shared" si="4"/>
        <v>8</v>
      </c>
      <c r="M59" s="115">
        <f t="shared" si="5"/>
        <v>170.5</v>
      </c>
      <c r="N59" s="116" t="s">
        <v>101</v>
      </c>
      <c r="O59" s="116" t="s">
        <v>88</v>
      </c>
      <c r="P59" s="99">
        <f t="shared" si="3"/>
        <v>1</v>
      </c>
    </row>
    <row r="60" spans="1:16" ht="16.2" thickBot="1" x14ac:dyDescent="0.3">
      <c r="A60" s="102">
        <v>35</v>
      </c>
      <c r="B60" s="13" t="s">
        <v>41</v>
      </c>
      <c r="C60" s="114">
        <v>201</v>
      </c>
      <c r="D60" s="102">
        <v>188</v>
      </c>
      <c r="E60" s="102">
        <v>149</v>
      </c>
      <c r="F60" s="102">
        <v>158</v>
      </c>
      <c r="G60" s="102">
        <v>143</v>
      </c>
      <c r="H60" s="102">
        <v>175</v>
      </c>
      <c r="I60" s="102">
        <v>178</v>
      </c>
      <c r="J60" s="102">
        <v>175</v>
      </c>
      <c r="K60" s="102">
        <v>1367</v>
      </c>
      <c r="L60" s="102">
        <f t="shared" si="4"/>
        <v>8</v>
      </c>
      <c r="M60" s="115">
        <f t="shared" si="5"/>
        <v>170.875</v>
      </c>
      <c r="N60" s="116" t="s">
        <v>101</v>
      </c>
      <c r="O60" s="116" t="s">
        <v>88</v>
      </c>
      <c r="P60" s="99">
        <f t="shared" si="3"/>
        <v>1</v>
      </c>
    </row>
    <row r="61" spans="1:16" ht="16.2" thickBot="1" x14ac:dyDescent="0.3">
      <c r="A61" s="102">
        <v>36</v>
      </c>
      <c r="B61" s="13" t="s">
        <v>65</v>
      </c>
      <c r="C61" s="102">
        <v>161</v>
      </c>
      <c r="D61" s="102">
        <v>161</v>
      </c>
      <c r="E61" s="114">
        <v>222</v>
      </c>
      <c r="F61" s="102">
        <v>196</v>
      </c>
      <c r="G61" s="114">
        <v>212</v>
      </c>
      <c r="H61" s="102">
        <v>149</v>
      </c>
      <c r="I61" s="102">
        <v>149</v>
      </c>
      <c r="J61" s="114">
        <v>207</v>
      </c>
      <c r="K61" s="102">
        <v>1457</v>
      </c>
      <c r="L61" s="102">
        <f t="shared" si="4"/>
        <v>8</v>
      </c>
      <c r="M61" s="115">
        <f t="shared" si="5"/>
        <v>182.125</v>
      </c>
      <c r="N61" s="116" t="s">
        <v>101</v>
      </c>
      <c r="O61" s="116" t="s">
        <v>88</v>
      </c>
      <c r="P61" s="99">
        <f t="shared" si="3"/>
        <v>3</v>
      </c>
    </row>
    <row r="62" spans="1:16" ht="16.2" thickBot="1" x14ac:dyDescent="0.3">
      <c r="A62" s="102">
        <v>37</v>
      </c>
      <c r="B62" s="13" t="s">
        <v>68</v>
      </c>
      <c r="C62" s="102">
        <v>165</v>
      </c>
      <c r="D62" s="102">
        <v>171</v>
      </c>
      <c r="E62" s="102">
        <v>182</v>
      </c>
      <c r="F62" s="102">
        <v>172</v>
      </c>
      <c r="G62" s="102">
        <v>153</v>
      </c>
      <c r="H62" s="102">
        <v>149</v>
      </c>
      <c r="I62" s="102">
        <v>175</v>
      </c>
      <c r="J62" s="114">
        <v>201</v>
      </c>
      <c r="K62" s="102">
        <v>1368</v>
      </c>
      <c r="L62" s="102">
        <f t="shared" si="4"/>
        <v>8</v>
      </c>
      <c r="M62" s="115">
        <f t="shared" si="5"/>
        <v>171</v>
      </c>
      <c r="N62" s="116" t="s">
        <v>101</v>
      </c>
      <c r="O62" s="116" t="s">
        <v>88</v>
      </c>
      <c r="P62" s="99">
        <f t="shared" si="3"/>
        <v>1</v>
      </c>
    </row>
    <row r="63" spans="1:16" ht="16.2" thickBot="1" x14ac:dyDescent="0.3">
      <c r="A63" s="102">
        <v>38</v>
      </c>
      <c r="B63" s="13" t="s">
        <v>57</v>
      </c>
      <c r="C63" s="114">
        <v>232</v>
      </c>
      <c r="D63" s="117">
        <v>256</v>
      </c>
      <c r="E63" s="102">
        <v>181</v>
      </c>
      <c r="F63" s="114">
        <v>231</v>
      </c>
      <c r="G63" s="102">
        <v>179</v>
      </c>
      <c r="H63" s="102">
        <v>167</v>
      </c>
      <c r="I63" s="102">
        <v>138</v>
      </c>
      <c r="J63" s="114">
        <v>202</v>
      </c>
      <c r="K63" s="102">
        <v>1586</v>
      </c>
      <c r="L63" s="102">
        <f t="shared" si="4"/>
        <v>8</v>
      </c>
      <c r="M63" s="115">
        <f t="shared" si="5"/>
        <v>198.25</v>
      </c>
      <c r="N63" s="116" t="s">
        <v>101</v>
      </c>
      <c r="O63" s="116" t="s">
        <v>88</v>
      </c>
      <c r="P63" s="99">
        <f t="shared" si="3"/>
        <v>4</v>
      </c>
    </row>
    <row r="64" spans="1:16" ht="16.2" thickBot="1" x14ac:dyDescent="0.3">
      <c r="A64" s="102">
        <v>39</v>
      </c>
      <c r="B64" s="13" t="s">
        <v>31</v>
      </c>
      <c r="C64" s="102">
        <v>136</v>
      </c>
      <c r="D64" s="102">
        <v>103</v>
      </c>
      <c r="E64" s="102">
        <v>125</v>
      </c>
      <c r="F64" s="102">
        <v>124</v>
      </c>
      <c r="G64" s="102">
        <v>134</v>
      </c>
      <c r="H64" s="102">
        <v>124</v>
      </c>
      <c r="I64" s="102">
        <v>172</v>
      </c>
      <c r="J64" s="102">
        <v>129</v>
      </c>
      <c r="K64" s="102">
        <v>1047</v>
      </c>
      <c r="L64" s="102">
        <f t="shared" si="4"/>
        <v>8</v>
      </c>
      <c r="M64" s="115">
        <f t="shared" si="5"/>
        <v>130.875</v>
      </c>
      <c r="N64" s="116" t="s">
        <v>101</v>
      </c>
      <c r="O64" s="116" t="s">
        <v>88</v>
      </c>
      <c r="P64" s="99">
        <f t="shared" si="3"/>
        <v>0</v>
      </c>
    </row>
    <row r="65" spans="1:16" ht="16.2" thickBot="1" x14ac:dyDescent="0.3">
      <c r="A65" s="102">
        <v>40</v>
      </c>
      <c r="B65" s="13" t="s">
        <v>26</v>
      </c>
      <c r="C65" s="102">
        <v>168</v>
      </c>
      <c r="D65" s="102">
        <v>125</v>
      </c>
      <c r="E65" s="102">
        <v>132</v>
      </c>
      <c r="F65" s="102">
        <v>153</v>
      </c>
      <c r="G65" s="102">
        <v>150</v>
      </c>
      <c r="H65" s="102">
        <v>151</v>
      </c>
      <c r="I65" s="114">
        <v>213</v>
      </c>
      <c r="J65" s="102">
        <v>154</v>
      </c>
      <c r="K65" s="102">
        <v>1246</v>
      </c>
      <c r="L65" s="102">
        <f t="shared" si="4"/>
        <v>8</v>
      </c>
      <c r="M65" s="115">
        <f t="shared" si="5"/>
        <v>155.75</v>
      </c>
      <c r="N65" s="116" t="s">
        <v>101</v>
      </c>
      <c r="O65" s="116" t="s">
        <v>88</v>
      </c>
      <c r="P65" s="99">
        <f t="shared" si="3"/>
        <v>1</v>
      </c>
    </row>
    <row r="66" spans="1:16" ht="16.2" thickBot="1" x14ac:dyDescent="0.3">
      <c r="A66" s="102">
        <v>41</v>
      </c>
      <c r="B66" s="13" t="s">
        <v>44</v>
      </c>
      <c r="C66" s="102">
        <v>156</v>
      </c>
      <c r="D66" s="102">
        <v>151</v>
      </c>
      <c r="E66" s="102">
        <v>189</v>
      </c>
      <c r="F66" s="102">
        <v>179</v>
      </c>
      <c r="G66" s="114">
        <v>224</v>
      </c>
      <c r="H66" s="102">
        <v>157</v>
      </c>
      <c r="I66" s="102">
        <v>162</v>
      </c>
      <c r="J66" s="102">
        <v>159</v>
      </c>
      <c r="K66" s="102">
        <v>1377</v>
      </c>
      <c r="L66" s="102">
        <f t="shared" si="4"/>
        <v>8</v>
      </c>
      <c r="M66" s="115">
        <f t="shared" ref="M66:M97" si="6">SUM(K66/L66)</f>
        <v>172.125</v>
      </c>
      <c r="N66" s="116" t="s">
        <v>101</v>
      </c>
      <c r="O66" s="116" t="s">
        <v>88</v>
      </c>
      <c r="P66" s="99">
        <f t="shared" si="3"/>
        <v>1</v>
      </c>
    </row>
    <row r="67" spans="1:16" ht="16.2" thickBot="1" x14ac:dyDescent="0.3">
      <c r="A67" s="102">
        <v>42</v>
      </c>
      <c r="B67" s="13" t="s">
        <v>148</v>
      </c>
      <c r="C67" s="102">
        <v>170</v>
      </c>
      <c r="D67" s="102">
        <v>145</v>
      </c>
      <c r="E67" s="102">
        <v>181</v>
      </c>
      <c r="F67" s="102">
        <v>154</v>
      </c>
      <c r="G67" s="102">
        <v>190</v>
      </c>
      <c r="H67" s="102">
        <v>173</v>
      </c>
      <c r="I67" s="102">
        <v>167</v>
      </c>
      <c r="J67" s="102">
        <v>178</v>
      </c>
      <c r="K67" s="102">
        <v>1358</v>
      </c>
      <c r="L67" s="102">
        <f t="shared" si="4"/>
        <v>8</v>
      </c>
      <c r="M67" s="115">
        <f t="shared" si="6"/>
        <v>169.75</v>
      </c>
      <c r="N67" s="116" t="s">
        <v>101</v>
      </c>
      <c r="O67" s="116" t="s">
        <v>88</v>
      </c>
      <c r="P67" s="99">
        <f t="shared" ref="P67:P130" si="7">COUNTIF(C67:J67,"&gt;199")</f>
        <v>0</v>
      </c>
    </row>
    <row r="68" spans="1:16" ht="16.2" thickBot="1" x14ac:dyDescent="0.3">
      <c r="A68" s="102">
        <v>43</v>
      </c>
      <c r="B68" s="13" t="s">
        <v>140</v>
      </c>
      <c r="C68" s="102">
        <v>137</v>
      </c>
      <c r="D68" s="102">
        <v>151</v>
      </c>
      <c r="E68" s="102">
        <v>127</v>
      </c>
      <c r="F68" s="102">
        <v>174</v>
      </c>
      <c r="G68" s="102">
        <v>151</v>
      </c>
      <c r="H68" s="102">
        <v>135</v>
      </c>
      <c r="I68" s="102">
        <v>139</v>
      </c>
      <c r="J68" s="102">
        <v>157</v>
      </c>
      <c r="K68" s="102">
        <v>1171</v>
      </c>
      <c r="L68" s="102">
        <f t="shared" si="4"/>
        <v>8</v>
      </c>
      <c r="M68" s="115">
        <f t="shared" si="6"/>
        <v>146.375</v>
      </c>
      <c r="N68" s="116" t="s">
        <v>101</v>
      </c>
      <c r="O68" s="116" t="s">
        <v>88</v>
      </c>
      <c r="P68" s="99">
        <f t="shared" si="7"/>
        <v>0</v>
      </c>
    </row>
    <row r="69" spans="1:16" ht="16.2" thickBot="1" x14ac:dyDescent="0.3">
      <c r="A69" s="102">
        <v>44</v>
      </c>
      <c r="B69" s="13" t="s">
        <v>144</v>
      </c>
      <c r="C69" s="102">
        <v>160</v>
      </c>
      <c r="D69" s="102">
        <v>150</v>
      </c>
      <c r="E69" s="102">
        <v>130</v>
      </c>
      <c r="F69" s="102">
        <v>134</v>
      </c>
      <c r="G69" s="102">
        <v>147</v>
      </c>
      <c r="H69" s="102">
        <v>135</v>
      </c>
      <c r="I69" s="102">
        <v>107</v>
      </c>
      <c r="J69" s="102">
        <v>126</v>
      </c>
      <c r="K69" s="102">
        <v>1089</v>
      </c>
      <c r="L69" s="102">
        <f t="shared" si="4"/>
        <v>8</v>
      </c>
      <c r="M69" s="115">
        <f t="shared" si="6"/>
        <v>136.125</v>
      </c>
      <c r="N69" s="116" t="s">
        <v>101</v>
      </c>
      <c r="O69" s="116" t="s">
        <v>88</v>
      </c>
      <c r="P69" s="99">
        <f t="shared" si="7"/>
        <v>0</v>
      </c>
    </row>
    <row r="70" spans="1:16" ht="16.2" thickBot="1" x14ac:dyDescent="0.3">
      <c r="A70" s="102">
        <v>45</v>
      </c>
      <c r="B70" s="13" t="s">
        <v>55</v>
      </c>
      <c r="C70" s="102">
        <v>157</v>
      </c>
      <c r="D70" s="102">
        <v>156</v>
      </c>
      <c r="E70" s="102">
        <v>163</v>
      </c>
      <c r="F70" s="102">
        <v>180</v>
      </c>
      <c r="G70" s="102">
        <v>160</v>
      </c>
      <c r="H70" s="102">
        <v>149</v>
      </c>
      <c r="I70" s="102">
        <v>192</v>
      </c>
      <c r="J70" s="102">
        <v>154</v>
      </c>
      <c r="K70" s="102">
        <v>1311</v>
      </c>
      <c r="L70" s="102">
        <f t="shared" si="4"/>
        <v>8</v>
      </c>
      <c r="M70" s="115">
        <f t="shared" si="6"/>
        <v>163.875</v>
      </c>
      <c r="N70" s="116" t="s">
        <v>101</v>
      </c>
      <c r="O70" s="116" t="s">
        <v>88</v>
      </c>
      <c r="P70" s="99">
        <f t="shared" si="7"/>
        <v>0</v>
      </c>
    </row>
    <row r="71" spans="1:16" ht="16.2" thickBot="1" x14ac:dyDescent="0.3">
      <c r="A71" s="102">
        <v>46</v>
      </c>
      <c r="B71" s="13" t="s">
        <v>43</v>
      </c>
      <c r="C71" s="102">
        <v>170</v>
      </c>
      <c r="D71" s="114">
        <v>214</v>
      </c>
      <c r="E71" s="102">
        <v>143</v>
      </c>
      <c r="F71" s="102">
        <v>132</v>
      </c>
      <c r="G71" s="102">
        <v>180</v>
      </c>
      <c r="H71" s="102">
        <v>140</v>
      </c>
      <c r="I71" s="102">
        <v>157</v>
      </c>
      <c r="J71" s="102">
        <v>172</v>
      </c>
      <c r="K71" s="102">
        <v>1308</v>
      </c>
      <c r="L71" s="102">
        <f t="shared" si="4"/>
        <v>8</v>
      </c>
      <c r="M71" s="115">
        <f t="shared" si="6"/>
        <v>163.5</v>
      </c>
      <c r="N71" s="116" t="s">
        <v>101</v>
      </c>
      <c r="O71" s="116" t="s">
        <v>88</v>
      </c>
      <c r="P71" s="99">
        <f t="shared" si="7"/>
        <v>1</v>
      </c>
    </row>
    <row r="72" spans="1:16" ht="16.2" thickBot="1" x14ac:dyDescent="0.3">
      <c r="A72" s="102">
        <v>47</v>
      </c>
      <c r="B72" s="13" t="s">
        <v>56</v>
      </c>
      <c r="C72" s="102">
        <v>139</v>
      </c>
      <c r="D72" s="102">
        <v>172</v>
      </c>
      <c r="E72" s="102">
        <v>177</v>
      </c>
      <c r="F72" s="102">
        <v>190</v>
      </c>
      <c r="G72" s="102">
        <v>167</v>
      </c>
      <c r="H72" s="102">
        <v>148</v>
      </c>
      <c r="I72" s="102">
        <v>135</v>
      </c>
      <c r="J72" s="102">
        <v>155</v>
      </c>
      <c r="K72" s="102">
        <v>1283</v>
      </c>
      <c r="L72" s="102">
        <f t="shared" si="4"/>
        <v>8</v>
      </c>
      <c r="M72" s="115">
        <f t="shared" si="6"/>
        <v>160.375</v>
      </c>
      <c r="N72" s="116" t="s">
        <v>101</v>
      </c>
      <c r="O72" s="116" t="s">
        <v>88</v>
      </c>
      <c r="P72" s="99">
        <f t="shared" si="7"/>
        <v>0</v>
      </c>
    </row>
    <row r="73" spans="1:16" ht="16.2" thickBot="1" x14ac:dyDescent="0.3">
      <c r="A73" s="102">
        <v>48</v>
      </c>
      <c r="B73" s="13" t="s">
        <v>141</v>
      </c>
      <c r="C73" s="102">
        <v>154</v>
      </c>
      <c r="D73" s="102">
        <v>167</v>
      </c>
      <c r="E73" s="102">
        <v>176</v>
      </c>
      <c r="F73" s="102">
        <v>147</v>
      </c>
      <c r="G73" s="102">
        <v>178</v>
      </c>
      <c r="H73" s="102">
        <v>192</v>
      </c>
      <c r="I73" s="102">
        <v>150</v>
      </c>
      <c r="J73" s="114">
        <v>201</v>
      </c>
      <c r="K73" s="102">
        <v>1365</v>
      </c>
      <c r="L73" s="102">
        <f t="shared" si="4"/>
        <v>8</v>
      </c>
      <c r="M73" s="115">
        <f t="shared" si="6"/>
        <v>170.625</v>
      </c>
      <c r="N73" s="116" t="s">
        <v>101</v>
      </c>
      <c r="O73" s="116" t="s">
        <v>88</v>
      </c>
      <c r="P73" s="99">
        <f t="shared" si="7"/>
        <v>1</v>
      </c>
    </row>
    <row r="74" spans="1:16" ht="16.2" thickBot="1" x14ac:dyDescent="0.3">
      <c r="A74" s="102">
        <v>49</v>
      </c>
      <c r="B74" s="13" t="s">
        <v>80</v>
      </c>
      <c r="C74" s="102">
        <v>121</v>
      </c>
      <c r="D74" s="102">
        <v>158</v>
      </c>
      <c r="E74" s="102">
        <v>151</v>
      </c>
      <c r="F74" s="102">
        <v>137</v>
      </c>
      <c r="G74" s="102">
        <v>148</v>
      </c>
      <c r="H74" s="102">
        <v>151</v>
      </c>
      <c r="I74" s="102">
        <v>130</v>
      </c>
      <c r="J74" s="102">
        <v>152</v>
      </c>
      <c r="K74" s="102">
        <v>1148</v>
      </c>
      <c r="L74" s="102">
        <f t="shared" si="4"/>
        <v>8</v>
      </c>
      <c r="M74" s="115">
        <f t="shared" si="6"/>
        <v>143.5</v>
      </c>
      <c r="N74" s="116" t="s">
        <v>101</v>
      </c>
      <c r="O74" s="116" t="s">
        <v>88</v>
      </c>
      <c r="P74" s="99">
        <f t="shared" si="7"/>
        <v>0</v>
      </c>
    </row>
    <row r="75" spans="1:16" ht="16.2" thickBot="1" x14ac:dyDescent="0.3">
      <c r="A75" s="102">
        <v>50</v>
      </c>
      <c r="B75" s="13" t="s">
        <v>58</v>
      </c>
      <c r="C75" s="102">
        <v>130</v>
      </c>
      <c r="D75" s="102">
        <v>119</v>
      </c>
      <c r="E75" s="102">
        <v>187</v>
      </c>
      <c r="F75" s="102">
        <v>133</v>
      </c>
      <c r="G75" s="102">
        <v>179</v>
      </c>
      <c r="H75" s="114">
        <v>204</v>
      </c>
      <c r="I75" s="102">
        <v>102</v>
      </c>
      <c r="J75" s="102">
        <v>144</v>
      </c>
      <c r="K75" s="102">
        <v>1198</v>
      </c>
      <c r="L75" s="102">
        <f t="shared" si="4"/>
        <v>8</v>
      </c>
      <c r="M75" s="115">
        <f t="shared" si="6"/>
        <v>149.75</v>
      </c>
      <c r="N75" s="116" t="s">
        <v>101</v>
      </c>
      <c r="O75" s="116" t="s">
        <v>88</v>
      </c>
      <c r="P75" s="99">
        <f t="shared" si="7"/>
        <v>1</v>
      </c>
    </row>
    <row r="76" spans="1:16" ht="16.2" thickBot="1" x14ac:dyDescent="0.3">
      <c r="A76" s="102">
        <v>51</v>
      </c>
      <c r="B76" s="13" t="s">
        <v>59</v>
      </c>
      <c r="C76" s="102">
        <v>152</v>
      </c>
      <c r="D76" s="102">
        <v>165</v>
      </c>
      <c r="E76" s="102">
        <v>185</v>
      </c>
      <c r="F76" s="102">
        <v>163</v>
      </c>
      <c r="G76" s="102">
        <v>151</v>
      </c>
      <c r="H76" s="102">
        <v>149</v>
      </c>
      <c r="I76" s="102">
        <v>148</v>
      </c>
      <c r="J76" s="102">
        <v>126</v>
      </c>
      <c r="K76" s="102">
        <v>1239</v>
      </c>
      <c r="L76" s="102">
        <f t="shared" si="4"/>
        <v>8</v>
      </c>
      <c r="M76" s="115">
        <f t="shared" si="6"/>
        <v>154.875</v>
      </c>
      <c r="N76" s="116" t="s">
        <v>101</v>
      </c>
      <c r="O76" s="116" t="s">
        <v>88</v>
      </c>
      <c r="P76" s="99">
        <f t="shared" si="7"/>
        <v>0</v>
      </c>
    </row>
    <row r="77" spans="1:16" ht="16.2" thickBot="1" x14ac:dyDescent="0.3">
      <c r="A77" s="102">
        <v>52</v>
      </c>
      <c r="B77" s="13" t="s">
        <v>24</v>
      </c>
      <c r="C77" s="102">
        <v>117</v>
      </c>
      <c r="D77" s="102">
        <v>131</v>
      </c>
      <c r="E77" s="102">
        <v>137</v>
      </c>
      <c r="F77" s="102">
        <v>122</v>
      </c>
      <c r="G77" s="102">
        <v>157</v>
      </c>
      <c r="H77" s="102">
        <v>162</v>
      </c>
      <c r="I77" s="102">
        <v>143</v>
      </c>
      <c r="J77" s="102">
        <v>158</v>
      </c>
      <c r="K77" s="102">
        <v>1127</v>
      </c>
      <c r="L77" s="102">
        <f t="shared" si="4"/>
        <v>8</v>
      </c>
      <c r="M77" s="115">
        <f t="shared" si="6"/>
        <v>140.875</v>
      </c>
      <c r="N77" s="116" t="s">
        <v>101</v>
      </c>
      <c r="O77" s="116" t="s">
        <v>88</v>
      </c>
      <c r="P77" s="99">
        <f t="shared" si="7"/>
        <v>0</v>
      </c>
    </row>
    <row r="78" spans="1:16" ht="16.2" thickBot="1" x14ac:dyDescent="0.3">
      <c r="A78" s="102">
        <v>53</v>
      </c>
      <c r="B78" s="13" t="s">
        <v>27</v>
      </c>
      <c r="C78" s="102">
        <v>114</v>
      </c>
      <c r="D78" s="102">
        <v>138</v>
      </c>
      <c r="E78" s="102">
        <v>134</v>
      </c>
      <c r="F78" s="102">
        <v>155</v>
      </c>
      <c r="G78" s="102">
        <v>160</v>
      </c>
      <c r="H78" s="102">
        <v>168</v>
      </c>
      <c r="I78" s="102">
        <v>148</v>
      </c>
      <c r="J78" s="102">
        <v>134</v>
      </c>
      <c r="K78" s="102">
        <v>1151</v>
      </c>
      <c r="L78" s="102">
        <f t="shared" si="4"/>
        <v>8</v>
      </c>
      <c r="M78" s="115">
        <f t="shared" si="6"/>
        <v>143.875</v>
      </c>
      <c r="N78" s="116" t="s">
        <v>101</v>
      </c>
      <c r="O78" s="116" t="s">
        <v>88</v>
      </c>
      <c r="P78" s="99">
        <f t="shared" si="7"/>
        <v>0</v>
      </c>
    </row>
    <row r="79" spans="1:16" ht="16.2" thickBot="1" x14ac:dyDescent="0.3">
      <c r="A79" s="102">
        <v>54</v>
      </c>
      <c r="B79" s="13" t="s">
        <v>21</v>
      </c>
      <c r="C79" s="102">
        <v>157</v>
      </c>
      <c r="D79" s="114">
        <v>219</v>
      </c>
      <c r="E79" s="102">
        <v>158</v>
      </c>
      <c r="F79" s="102">
        <v>190</v>
      </c>
      <c r="G79" s="102">
        <v>180</v>
      </c>
      <c r="H79" s="102">
        <v>164</v>
      </c>
      <c r="I79" s="102">
        <v>178</v>
      </c>
      <c r="J79" s="102">
        <v>187</v>
      </c>
      <c r="K79" s="102">
        <v>1433</v>
      </c>
      <c r="L79" s="102">
        <f t="shared" si="4"/>
        <v>8</v>
      </c>
      <c r="M79" s="115">
        <f t="shared" si="6"/>
        <v>179.125</v>
      </c>
      <c r="N79" s="116" t="s">
        <v>101</v>
      </c>
      <c r="O79" s="116" t="s">
        <v>88</v>
      </c>
      <c r="P79" s="99">
        <f t="shared" si="7"/>
        <v>1</v>
      </c>
    </row>
    <row r="80" spans="1:16" ht="16.2" thickBot="1" x14ac:dyDescent="0.3">
      <c r="A80" s="102">
        <v>55</v>
      </c>
      <c r="B80" s="13" t="s">
        <v>93</v>
      </c>
      <c r="C80" s="102">
        <v>130</v>
      </c>
      <c r="D80" s="102">
        <v>136</v>
      </c>
      <c r="E80" s="102">
        <v>123</v>
      </c>
      <c r="F80" s="102">
        <v>114</v>
      </c>
      <c r="G80" s="102">
        <v>142</v>
      </c>
      <c r="H80" s="102">
        <v>150</v>
      </c>
      <c r="I80" s="102">
        <v>124</v>
      </c>
      <c r="J80" s="102">
        <v>155</v>
      </c>
      <c r="K80" s="102">
        <v>1074</v>
      </c>
      <c r="L80" s="102">
        <f t="shared" si="4"/>
        <v>8</v>
      </c>
      <c r="M80" s="115">
        <f t="shared" si="6"/>
        <v>134.25</v>
      </c>
      <c r="N80" s="116" t="s">
        <v>101</v>
      </c>
      <c r="O80" s="116" t="s">
        <v>88</v>
      </c>
      <c r="P80" s="99">
        <f t="shared" si="7"/>
        <v>0</v>
      </c>
    </row>
    <row r="81" spans="1:16" ht="16.2" thickBot="1" x14ac:dyDescent="0.3">
      <c r="A81" s="102">
        <v>56</v>
      </c>
      <c r="B81" s="13" t="s">
        <v>69</v>
      </c>
      <c r="C81" s="102">
        <v>170</v>
      </c>
      <c r="D81" s="102">
        <v>145</v>
      </c>
      <c r="E81" s="102">
        <v>140</v>
      </c>
      <c r="F81" s="102">
        <v>135</v>
      </c>
      <c r="G81" s="102">
        <v>155</v>
      </c>
      <c r="H81" s="102">
        <v>162</v>
      </c>
      <c r="I81" s="102">
        <v>176</v>
      </c>
      <c r="J81" s="102">
        <v>137</v>
      </c>
      <c r="K81" s="102">
        <v>1220</v>
      </c>
      <c r="L81" s="102">
        <f t="shared" si="4"/>
        <v>8</v>
      </c>
      <c r="M81" s="115">
        <f t="shared" si="6"/>
        <v>152.5</v>
      </c>
      <c r="N81" s="116" t="s">
        <v>101</v>
      </c>
      <c r="O81" s="116" t="s">
        <v>88</v>
      </c>
      <c r="P81" s="99">
        <f t="shared" si="7"/>
        <v>0</v>
      </c>
    </row>
    <row r="82" spans="1:16" ht="16.2" thickBot="1" x14ac:dyDescent="0.3">
      <c r="A82" s="102">
        <v>57</v>
      </c>
      <c r="B82" s="13" t="s">
        <v>25</v>
      </c>
      <c r="C82" s="102">
        <v>185</v>
      </c>
      <c r="D82" s="102">
        <v>167</v>
      </c>
      <c r="E82" s="102">
        <v>191</v>
      </c>
      <c r="F82" s="114">
        <v>225</v>
      </c>
      <c r="G82" s="102">
        <v>149</v>
      </c>
      <c r="H82" s="102">
        <v>156</v>
      </c>
      <c r="I82" s="102">
        <v>144</v>
      </c>
      <c r="J82" s="102">
        <v>142</v>
      </c>
      <c r="K82" s="102">
        <v>1359</v>
      </c>
      <c r="L82" s="102">
        <f t="shared" si="4"/>
        <v>8</v>
      </c>
      <c r="M82" s="115">
        <f t="shared" si="6"/>
        <v>169.875</v>
      </c>
      <c r="N82" s="116" t="s">
        <v>101</v>
      </c>
      <c r="O82" s="116" t="s">
        <v>88</v>
      </c>
      <c r="P82" s="99">
        <f t="shared" si="7"/>
        <v>1</v>
      </c>
    </row>
    <row r="83" spans="1:16" ht="16.2" thickBot="1" x14ac:dyDescent="0.3">
      <c r="A83" s="102">
        <v>58</v>
      </c>
      <c r="B83" s="13" t="s">
        <v>94</v>
      </c>
      <c r="C83" s="102">
        <v>187</v>
      </c>
      <c r="D83" s="102">
        <v>170</v>
      </c>
      <c r="E83" s="102">
        <v>158</v>
      </c>
      <c r="F83" s="114">
        <v>229</v>
      </c>
      <c r="G83" s="102">
        <v>168</v>
      </c>
      <c r="H83" s="102">
        <v>156</v>
      </c>
      <c r="I83" s="102">
        <v>161</v>
      </c>
      <c r="J83" s="102">
        <v>158</v>
      </c>
      <c r="K83" s="102">
        <v>1387</v>
      </c>
      <c r="L83" s="102">
        <f t="shared" si="4"/>
        <v>8</v>
      </c>
      <c r="M83" s="115">
        <f t="shared" si="6"/>
        <v>173.375</v>
      </c>
      <c r="N83" s="116" t="s">
        <v>101</v>
      </c>
      <c r="O83" s="116" t="s">
        <v>88</v>
      </c>
      <c r="P83" s="99">
        <f t="shared" si="7"/>
        <v>1</v>
      </c>
    </row>
    <row r="84" spans="1:16" ht="16.2" thickBot="1" x14ac:dyDescent="0.3">
      <c r="A84" s="102">
        <v>59</v>
      </c>
      <c r="B84" s="13" t="s">
        <v>32</v>
      </c>
      <c r="C84" s="102">
        <v>178</v>
      </c>
      <c r="D84" s="102">
        <v>165</v>
      </c>
      <c r="E84" s="102">
        <v>108</v>
      </c>
      <c r="F84" s="102">
        <v>175</v>
      </c>
      <c r="G84" s="102">
        <v>160</v>
      </c>
      <c r="H84" s="102">
        <v>186</v>
      </c>
      <c r="I84" s="102">
        <v>175</v>
      </c>
      <c r="J84" s="102">
        <v>107</v>
      </c>
      <c r="K84" s="102">
        <v>1254</v>
      </c>
      <c r="L84" s="102">
        <f t="shared" si="4"/>
        <v>8</v>
      </c>
      <c r="M84" s="115">
        <f t="shared" si="6"/>
        <v>156.75</v>
      </c>
      <c r="N84" s="116" t="s">
        <v>101</v>
      </c>
      <c r="O84" s="116" t="s">
        <v>88</v>
      </c>
      <c r="P84" s="99">
        <f t="shared" si="7"/>
        <v>0</v>
      </c>
    </row>
    <row r="85" spans="1:16" ht="16.2" thickBot="1" x14ac:dyDescent="0.3">
      <c r="A85" s="102">
        <v>60</v>
      </c>
      <c r="B85" s="13" t="s">
        <v>150</v>
      </c>
      <c r="C85" s="102">
        <v>140</v>
      </c>
      <c r="D85" s="102">
        <v>169</v>
      </c>
      <c r="E85" s="102">
        <v>162</v>
      </c>
      <c r="F85" s="102">
        <v>148</v>
      </c>
      <c r="G85" s="102">
        <v>162</v>
      </c>
      <c r="H85" s="102">
        <v>157</v>
      </c>
      <c r="I85" s="102">
        <v>132</v>
      </c>
      <c r="J85" s="102">
        <v>167</v>
      </c>
      <c r="K85" s="102">
        <v>1237</v>
      </c>
      <c r="L85" s="102">
        <f t="shared" si="4"/>
        <v>8</v>
      </c>
      <c r="M85" s="115">
        <f t="shared" si="6"/>
        <v>154.625</v>
      </c>
      <c r="N85" s="116" t="s">
        <v>101</v>
      </c>
      <c r="O85" s="116" t="s">
        <v>88</v>
      </c>
      <c r="P85" s="99">
        <f t="shared" si="7"/>
        <v>0</v>
      </c>
    </row>
    <row r="86" spans="1:16" ht="16.2" thickBot="1" x14ac:dyDescent="0.3">
      <c r="A86" s="102">
        <v>61</v>
      </c>
      <c r="B86" s="13" t="s">
        <v>151</v>
      </c>
      <c r="C86" s="102">
        <v>181</v>
      </c>
      <c r="D86" s="102">
        <v>136</v>
      </c>
      <c r="E86" s="102">
        <v>117</v>
      </c>
      <c r="F86" s="102">
        <v>159</v>
      </c>
      <c r="G86" s="102">
        <v>115</v>
      </c>
      <c r="H86" s="102">
        <v>181</v>
      </c>
      <c r="I86" s="102">
        <v>160</v>
      </c>
      <c r="J86" s="102">
        <v>159</v>
      </c>
      <c r="K86" s="102">
        <v>1208</v>
      </c>
      <c r="L86" s="102">
        <f t="shared" si="4"/>
        <v>8</v>
      </c>
      <c r="M86" s="115">
        <f t="shared" si="6"/>
        <v>151</v>
      </c>
      <c r="N86" s="116" t="s">
        <v>101</v>
      </c>
      <c r="O86" s="116" t="s">
        <v>88</v>
      </c>
      <c r="P86" s="99">
        <f t="shared" si="7"/>
        <v>0</v>
      </c>
    </row>
    <row r="87" spans="1:16" ht="16.2" thickBot="1" x14ac:dyDescent="0.3">
      <c r="A87" s="102">
        <v>62</v>
      </c>
      <c r="B87" s="13" t="s">
        <v>22</v>
      </c>
      <c r="C87" s="102">
        <v>185</v>
      </c>
      <c r="D87" s="102">
        <v>190</v>
      </c>
      <c r="E87" s="102">
        <v>193</v>
      </c>
      <c r="F87" s="102">
        <v>190</v>
      </c>
      <c r="G87" s="102">
        <v>146</v>
      </c>
      <c r="H87" s="102">
        <v>150</v>
      </c>
      <c r="I87" s="102">
        <v>125</v>
      </c>
      <c r="J87" s="102">
        <v>192</v>
      </c>
      <c r="K87" s="102">
        <v>1371</v>
      </c>
      <c r="L87" s="102">
        <f t="shared" si="4"/>
        <v>8</v>
      </c>
      <c r="M87" s="115">
        <f t="shared" si="6"/>
        <v>171.375</v>
      </c>
      <c r="N87" s="116" t="s">
        <v>101</v>
      </c>
      <c r="O87" s="116" t="s">
        <v>88</v>
      </c>
      <c r="P87" s="99">
        <f t="shared" si="7"/>
        <v>0</v>
      </c>
    </row>
    <row r="88" spans="1:16" ht="16.2" thickBot="1" x14ac:dyDescent="0.3">
      <c r="A88" s="102">
        <v>63</v>
      </c>
      <c r="B88" s="13" t="s">
        <v>70</v>
      </c>
      <c r="C88" s="102">
        <v>125</v>
      </c>
      <c r="D88" s="102">
        <v>124</v>
      </c>
      <c r="E88" s="102">
        <v>122</v>
      </c>
      <c r="F88" s="102">
        <v>137</v>
      </c>
      <c r="G88" s="102">
        <v>134</v>
      </c>
      <c r="H88" s="102">
        <v>123</v>
      </c>
      <c r="I88" s="102">
        <v>144</v>
      </c>
      <c r="J88" s="102">
        <v>133</v>
      </c>
      <c r="K88" s="102">
        <v>1042</v>
      </c>
      <c r="L88" s="102">
        <f t="shared" si="4"/>
        <v>8</v>
      </c>
      <c r="M88" s="115">
        <f t="shared" si="6"/>
        <v>130.25</v>
      </c>
      <c r="N88" s="116" t="s">
        <v>103</v>
      </c>
      <c r="O88" s="116" t="s">
        <v>88</v>
      </c>
      <c r="P88" s="99">
        <f t="shared" si="7"/>
        <v>0</v>
      </c>
    </row>
    <row r="89" spans="1:16" ht="16.2" thickBot="1" x14ac:dyDescent="0.3">
      <c r="A89" s="102">
        <v>64</v>
      </c>
      <c r="B89" s="13" t="s">
        <v>14</v>
      </c>
      <c r="C89" s="102">
        <v>119</v>
      </c>
      <c r="D89" s="102">
        <v>140</v>
      </c>
      <c r="E89" s="102">
        <v>135</v>
      </c>
      <c r="F89" s="102">
        <v>172</v>
      </c>
      <c r="G89" s="102">
        <v>160</v>
      </c>
      <c r="H89" s="102">
        <v>160</v>
      </c>
      <c r="I89" s="102">
        <v>141</v>
      </c>
      <c r="J89" s="102">
        <v>133</v>
      </c>
      <c r="K89" s="102">
        <v>1160</v>
      </c>
      <c r="L89" s="102">
        <f t="shared" si="4"/>
        <v>8</v>
      </c>
      <c r="M89" s="115">
        <f t="shared" si="6"/>
        <v>145</v>
      </c>
      <c r="N89" s="116" t="s">
        <v>103</v>
      </c>
      <c r="O89" s="116" t="s">
        <v>88</v>
      </c>
      <c r="P89" s="99">
        <f t="shared" si="7"/>
        <v>0</v>
      </c>
    </row>
    <row r="90" spans="1:16" ht="16.2" thickBot="1" x14ac:dyDescent="0.3">
      <c r="A90" s="102">
        <v>65</v>
      </c>
      <c r="B90" s="13" t="s">
        <v>51</v>
      </c>
      <c r="C90" s="102">
        <v>150</v>
      </c>
      <c r="D90" s="102">
        <v>147</v>
      </c>
      <c r="E90" s="102">
        <v>187</v>
      </c>
      <c r="F90" s="102">
        <v>147</v>
      </c>
      <c r="G90" s="102">
        <v>169</v>
      </c>
      <c r="H90" s="102">
        <v>157</v>
      </c>
      <c r="I90" s="102">
        <v>166</v>
      </c>
      <c r="J90" s="102">
        <v>156</v>
      </c>
      <c r="K90" s="102">
        <v>1279</v>
      </c>
      <c r="L90" s="102">
        <f t="shared" si="4"/>
        <v>8</v>
      </c>
      <c r="M90" s="115">
        <f t="shared" si="6"/>
        <v>159.875</v>
      </c>
      <c r="N90" s="116" t="s">
        <v>103</v>
      </c>
      <c r="O90" s="116" t="s">
        <v>88</v>
      </c>
      <c r="P90" s="99">
        <f t="shared" si="7"/>
        <v>0</v>
      </c>
    </row>
    <row r="91" spans="1:16" ht="16.2" thickBot="1" x14ac:dyDescent="0.3">
      <c r="A91" s="102">
        <v>66</v>
      </c>
      <c r="B91" s="13" t="s">
        <v>54</v>
      </c>
      <c r="C91" s="102">
        <v>166</v>
      </c>
      <c r="D91" s="102">
        <v>158</v>
      </c>
      <c r="E91" s="102">
        <v>192</v>
      </c>
      <c r="F91" s="114">
        <v>203</v>
      </c>
      <c r="G91" s="102">
        <v>129</v>
      </c>
      <c r="H91" s="102">
        <v>144</v>
      </c>
      <c r="I91" s="102">
        <v>116</v>
      </c>
      <c r="J91" s="102">
        <v>165</v>
      </c>
      <c r="K91" s="102">
        <v>1273</v>
      </c>
      <c r="L91" s="102">
        <f t="shared" ref="L91:L108" si="8">COUNT(C91:J91)</f>
        <v>8</v>
      </c>
      <c r="M91" s="115">
        <f t="shared" si="6"/>
        <v>159.125</v>
      </c>
      <c r="N91" s="116" t="s">
        <v>103</v>
      </c>
      <c r="O91" s="116" t="s">
        <v>88</v>
      </c>
      <c r="P91" s="99">
        <f t="shared" si="7"/>
        <v>1</v>
      </c>
    </row>
    <row r="92" spans="1:16" ht="16.2" thickBot="1" x14ac:dyDescent="0.3">
      <c r="A92" s="102">
        <v>67</v>
      </c>
      <c r="B92" s="13" t="s">
        <v>138</v>
      </c>
      <c r="C92" s="102">
        <v>136</v>
      </c>
      <c r="D92" s="102">
        <v>144</v>
      </c>
      <c r="E92" s="102">
        <v>99</v>
      </c>
      <c r="F92" s="102">
        <v>124</v>
      </c>
      <c r="G92" s="102">
        <v>143</v>
      </c>
      <c r="H92" s="102">
        <v>130</v>
      </c>
      <c r="I92" s="102">
        <v>116</v>
      </c>
      <c r="J92" s="102">
        <v>168</v>
      </c>
      <c r="K92" s="102">
        <v>1060</v>
      </c>
      <c r="L92" s="102">
        <f t="shared" si="8"/>
        <v>8</v>
      </c>
      <c r="M92" s="115">
        <f t="shared" si="6"/>
        <v>132.5</v>
      </c>
      <c r="N92" s="116" t="s">
        <v>103</v>
      </c>
      <c r="O92" s="116" t="s">
        <v>88</v>
      </c>
      <c r="P92" s="99">
        <f t="shared" si="7"/>
        <v>0</v>
      </c>
    </row>
    <row r="93" spans="1:16" ht="16.2" thickBot="1" x14ac:dyDescent="0.3">
      <c r="A93" s="102">
        <v>68</v>
      </c>
      <c r="B93" s="13" t="s">
        <v>18</v>
      </c>
      <c r="C93" s="102">
        <v>101</v>
      </c>
      <c r="D93" s="102">
        <v>126</v>
      </c>
      <c r="E93" s="102">
        <v>101</v>
      </c>
      <c r="F93" s="102">
        <v>124</v>
      </c>
      <c r="G93" s="102">
        <v>117</v>
      </c>
      <c r="H93" s="102">
        <v>101</v>
      </c>
      <c r="I93" s="102">
        <v>88</v>
      </c>
      <c r="J93" s="102">
        <v>112</v>
      </c>
      <c r="K93" s="102">
        <v>870</v>
      </c>
      <c r="L93" s="102">
        <f t="shared" si="8"/>
        <v>8</v>
      </c>
      <c r="M93" s="115">
        <f t="shared" si="6"/>
        <v>108.75</v>
      </c>
      <c r="N93" s="116" t="s">
        <v>103</v>
      </c>
      <c r="O93" s="116" t="s">
        <v>88</v>
      </c>
      <c r="P93" s="99">
        <f t="shared" si="7"/>
        <v>0</v>
      </c>
    </row>
    <row r="94" spans="1:16" ht="16.2" thickBot="1" x14ac:dyDescent="0.3">
      <c r="A94" s="102">
        <v>69</v>
      </c>
      <c r="B94" s="13" t="s">
        <v>35</v>
      </c>
      <c r="C94" s="102">
        <v>197</v>
      </c>
      <c r="D94" s="102">
        <v>185</v>
      </c>
      <c r="E94" s="102">
        <v>157</v>
      </c>
      <c r="F94" s="102">
        <v>148</v>
      </c>
      <c r="G94" s="102">
        <v>150</v>
      </c>
      <c r="H94" s="102">
        <v>139</v>
      </c>
      <c r="I94" s="102">
        <v>188</v>
      </c>
      <c r="J94" s="102">
        <v>160</v>
      </c>
      <c r="K94" s="102">
        <v>1324</v>
      </c>
      <c r="L94" s="102">
        <f t="shared" si="8"/>
        <v>8</v>
      </c>
      <c r="M94" s="115">
        <f t="shared" si="6"/>
        <v>165.5</v>
      </c>
      <c r="N94" s="116" t="s">
        <v>103</v>
      </c>
      <c r="O94" s="116" t="s">
        <v>88</v>
      </c>
      <c r="P94" s="99">
        <f t="shared" si="7"/>
        <v>0</v>
      </c>
    </row>
    <row r="95" spans="1:16" ht="16.2" thickBot="1" x14ac:dyDescent="0.3">
      <c r="A95" s="102">
        <v>70</v>
      </c>
      <c r="B95" s="13" t="s">
        <v>17</v>
      </c>
      <c r="C95" s="102">
        <v>133</v>
      </c>
      <c r="D95" s="102">
        <v>135</v>
      </c>
      <c r="E95" s="102">
        <v>106</v>
      </c>
      <c r="F95" s="102">
        <v>140</v>
      </c>
      <c r="G95" s="102">
        <v>104</v>
      </c>
      <c r="H95" s="102">
        <v>131</v>
      </c>
      <c r="I95" s="102">
        <v>172</v>
      </c>
      <c r="J95" s="102">
        <v>133</v>
      </c>
      <c r="K95" s="102">
        <v>1054</v>
      </c>
      <c r="L95" s="102">
        <f t="shared" si="8"/>
        <v>8</v>
      </c>
      <c r="M95" s="115">
        <f t="shared" si="6"/>
        <v>131.75</v>
      </c>
      <c r="N95" s="116" t="s">
        <v>103</v>
      </c>
      <c r="O95" s="116" t="s">
        <v>88</v>
      </c>
      <c r="P95" s="99">
        <f t="shared" si="7"/>
        <v>0</v>
      </c>
    </row>
    <row r="96" spans="1:16" ht="16.2" thickBot="1" x14ac:dyDescent="0.3">
      <c r="A96" s="102">
        <v>71</v>
      </c>
      <c r="B96" s="13" t="s">
        <v>49</v>
      </c>
      <c r="C96" s="102">
        <v>175</v>
      </c>
      <c r="D96" s="102">
        <v>134</v>
      </c>
      <c r="E96" s="102">
        <v>150</v>
      </c>
      <c r="F96" s="102">
        <v>129</v>
      </c>
      <c r="G96" s="102">
        <v>76</v>
      </c>
      <c r="H96" s="102">
        <v>176</v>
      </c>
      <c r="I96" s="102">
        <v>132</v>
      </c>
      <c r="J96" s="102">
        <v>175</v>
      </c>
      <c r="K96" s="102">
        <v>1147</v>
      </c>
      <c r="L96" s="102">
        <f t="shared" si="8"/>
        <v>8</v>
      </c>
      <c r="M96" s="115">
        <f t="shared" si="6"/>
        <v>143.375</v>
      </c>
      <c r="N96" s="116" t="s">
        <v>103</v>
      </c>
      <c r="O96" s="116" t="s">
        <v>88</v>
      </c>
      <c r="P96" s="99">
        <f t="shared" si="7"/>
        <v>0</v>
      </c>
    </row>
    <row r="97" spans="1:16" ht="16.2" thickBot="1" x14ac:dyDescent="0.3">
      <c r="A97" s="102">
        <v>72</v>
      </c>
      <c r="B97" s="13" t="s">
        <v>13</v>
      </c>
      <c r="C97" s="102">
        <v>160</v>
      </c>
      <c r="D97" s="102">
        <v>147</v>
      </c>
      <c r="E97" s="102">
        <v>136</v>
      </c>
      <c r="F97" s="102">
        <v>172</v>
      </c>
      <c r="G97" s="102">
        <v>161</v>
      </c>
      <c r="H97" s="102">
        <v>127</v>
      </c>
      <c r="I97" s="102">
        <v>150</v>
      </c>
      <c r="J97" s="102">
        <v>185</v>
      </c>
      <c r="K97" s="102">
        <v>1238</v>
      </c>
      <c r="L97" s="102">
        <f t="shared" si="8"/>
        <v>8</v>
      </c>
      <c r="M97" s="115">
        <f t="shared" si="6"/>
        <v>154.75</v>
      </c>
      <c r="N97" s="116" t="s">
        <v>103</v>
      </c>
      <c r="O97" s="116" t="s">
        <v>88</v>
      </c>
      <c r="P97" s="99">
        <f t="shared" si="7"/>
        <v>0</v>
      </c>
    </row>
    <row r="98" spans="1:16" ht="16.2" thickBot="1" x14ac:dyDescent="0.3">
      <c r="A98" s="102">
        <v>73</v>
      </c>
      <c r="B98" s="13" t="s">
        <v>34</v>
      </c>
      <c r="C98" s="102">
        <v>181</v>
      </c>
      <c r="D98" s="102">
        <v>139</v>
      </c>
      <c r="E98" s="102">
        <v>171</v>
      </c>
      <c r="F98" s="102">
        <v>191</v>
      </c>
      <c r="G98" s="102">
        <v>128</v>
      </c>
      <c r="H98" s="102">
        <v>150</v>
      </c>
      <c r="I98" s="102">
        <v>124</v>
      </c>
      <c r="J98" s="102">
        <v>193</v>
      </c>
      <c r="K98" s="102">
        <v>1277</v>
      </c>
      <c r="L98" s="102">
        <f t="shared" si="8"/>
        <v>8</v>
      </c>
      <c r="M98" s="115">
        <f t="shared" ref="M98:M129" si="9">SUM(K98/L98)</f>
        <v>159.625</v>
      </c>
      <c r="N98" s="116" t="s">
        <v>103</v>
      </c>
      <c r="O98" s="116" t="s">
        <v>88</v>
      </c>
      <c r="P98" s="99">
        <f t="shared" si="7"/>
        <v>0</v>
      </c>
    </row>
    <row r="99" spans="1:16" ht="16.2" thickBot="1" x14ac:dyDescent="0.3">
      <c r="A99" s="102">
        <v>74</v>
      </c>
      <c r="B99" s="13" t="s">
        <v>36</v>
      </c>
      <c r="C99" s="102">
        <v>133</v>
      </c>
      <c r="D99" s="102">
        <v>140</v>
      </c>
      <c r="E99" s="102">
        <v>149</v>
      </c>
      <c r="F99" s="102">
        <v>179</v>
      </c>
      <c r="G99" s="102">
        <v>179</v>
      </c>
      <c r="H99" s="102">
        <v>166</v>
      </c>
      <c r="I99" s="102">
        <v>169</v>
      </c>
      <c r="J99" s="102">
        <v>147</v>
      </c>
      <c r="K99" s="102">
        <v>1262</v>
      </c>
      <c r="L99" s="102">
        <f t="shared" si="8"/>
        <v>8</v>
      </c>
      <c r="M99" s="115">
        <f t="shared" si="9"/>
        <v>157.75</v>
      </c>
      <c r="N99" s="116" t="s">
        <v>103</v>
      </c>
      <c r="O99" s="116" t="s">
        <v>88</v>
      </c>
      <c r="P99" s="99">
        <f t="shared" si="7"/>
        <v>0</v>
      </c>
    </row>
    <row r="100" spans="1:16" ht="16.2" thickBot="1" x14ac:dyDescent="0.3">
      <c r="A100" s="102">
        <v>75</v>
      </c>
      <c r="B100" s="13" t="s">
        <v>47</v>
      </c>
      <c r="C100" s="102">
        <v>169</v>
      </c>
      <c r="D100" s="102">
        <v>176</v>
      </c>
      <c r="E100" s="102">
        <v>188</v>
      </c>
      <c r="F100" s="102">
        <v>169</v>
      </c>
      <c r="G100" s="102">
        <v>185</v>
      </c>
      <c r="H100" s="102">
        <v>156</v>
      </c>
      <c r="I100" s="102">
        <v>135</v>
      </c>
      <c r="J100" s="102">
        <v>177</v>
      </c>
      <c r="K100" s="102">
        <v>1355</v>
      </c>
      <c r="L100" s="102">
        <f t="shared" si="8"/>
        <v>8</v>
      </c>
      <c r="M100" s="115">
        <f t="shared" si="9"/>
        <v>169.375</v>
      </c>
      <c r="N100" s="116" t="s">
        <v>103</v>
      </c>
      <c r="O100" s="116" t="s">
        <v>88</v>
      </c>
      <c r="P100" s="99">
        <f t="shared" si="7"/>
        <v>0</v>
      </c>
    </row>
    <row r="101" spans="1:16" ht="16.2" thickBot="1" x14ac:dyDescent="0.3">
      <c r="A101" s="102">
        <v>76</v>
      </c>
      <c r="B101" s="13" t="s">
        <v>12</v>
      </c>
      <c r="C101" s="102">
        <v>191</v>
      </c>
      <c r="D101" s="102">
        <v>199</v>
      </c>
      <c r="E101" s="102">
        <v>191</v>
      </c>
      <c r="F101" s="102">
        <v>159</v>
      </c>
      <c r="G101" s="102">
        <v>169</v>
      </c>
      <c r="H101" s="102">
        <v>164</v>
      </c>
      <c r="I101" s="102">
        <v>175</v>
      </c>
      <c r="J101" s="102">
        <v>151</v>
      </c>
      <c r="K101" s="102">
        <v>1399</v>
      </c>
      <c r="L101" s="102">
        <f t="shared" si="8"/>
        <v>8</v>
      </c>
      <c r="M101" s="115">
        <f t="shared" si="9"/>
        <v>174.875</v>
      </c>
      <c r="N101" s="116" t="s">
        <v>103</v>
      </c>
      <c r="O101" s="116" t="s">
        <v>88</v>
      </c>
      <c r="P101" s="99">
        <f t="shared" si="7"/>
        <v>0</v>
      </c>
    </row>
    <row r="102" spans="1:16" ht="16.2" thickBot="1" x14ac:dyDescent="0.3">
      <c r="A102" s="102">
        <v>77</v>
      </c>
      <c r="B102" s="13" t="s">
        <v>146</v>
      </c>
      <c r="C102" s="102">
        <v>157</v>
      </c>
      <c r="D102" s="114">
        <v>200</v>
      </c>
      <c r="E102" s="102">
        <v>149</v>
      </c>
      <c r="F102" s="114">
        <v>204</v>
      </c>
      <c r="G102" s="102">
        <v>152</v>
      </c>
      <c r="H102" s="102">
        <v>152</v>
      </c>
      <c r="I102" s="102">
        <v>179</v>
      </c>
      <c r="J102" s="102">
        <v>147</v>
      </c>
      <c r="K102" s="102">
        <v>1340</v>
      </c>
      <c r="L102" s="102">
        <f t="shared" si="8"/>
        <v>8</v>
      </c>
      <c r="M102" s="115">
        <f t="shared" si="9"/>
        <v>167.5</v>
      </c>
      <c r="N102" s="116" t="s">
        <v>103</v>
      </c>
      <c r="O102" s="116" t="s">
        <v>88</v>
      </c>
      <c r="P102" s="99">
        <f t="shared" si="7"/>
        <v>2</v>
      </c>
    </row>
    <row r="103" spans="1:16" ht="16.2" thickBot="1" x14ac:dyDescent="0.3">
      <c r="A103" s="102">
        <v>78</v>
      </c>
      <c r="B103" s="13" t="s">
        <v>50</v>
      </c>
      <c r="C103" s="114">
        <v>205</v>
      </c>
      <c r="D103" s="102">
        <v>168</v>
      </c>
      <c r="E103" s="102">
        <v>132</v>
      </c>
      <c r="F103" s="102">
        <v>151</v>
      </c>
      <c r="G103" s="102">
        <v>145</v>
      </c>
      <c r="H103" s="102">
        <v>155</v>
      </c>
      <c r="I103" s="102">
        <v>171</v>
      </c>
      <c r="J103" s="102">
        <v>180</v>
      </c>
      <c r="K103" s="102">
        <v>1307</v>
      </c>
      <c r="L103" s="102">
        <f t="shared" si="8"/>
        <v>8</v>
      </c>
      <c r="M103" s="115">
        <f t="shared" si="9"/>
        <v>163.375</v>
      </c>
      <c r="N103" s="116" t="s">
        <v>103</v>
      </c>
      <c r="O103" s="116" t="s">
        <v>88</v>
      </c>
      <c r="P103" s="99">
        <f t="shared" si="7"/>
        <v>1</v>
      </c>
    </row>
    <row r="104" spans="1:16" ht="16.2" thickBot="1" x14ac:dyDescent="0.3">
      <c r="A104" s="102">
        <v>79</v>
      </c>
      <c r="B104" s="13" t="s">
        <v>15</v>
      </c>
      <c r="C104" s="102">
        <v>179</v>
      </c>
      <c r="D104" s="102">
        <v>127</v>
      </c>
      <c r="E104" s="117">
        <v>257</v>
      </c>
      <c r="F104" s="102">
        <v>189</v>
      </c>
      <c r="G104" s="102">
        <v>169</v>
      </c>
      <c r="H104" s="102">
        <v>145</v>
      </c>
      <c r="I104" s="102">
        <v>120</v>
      </c>
      <c r="J104" s="102">
        <v>167</v>
      </c>
      <c r="K104" s="102">
        <v>1353</v>
      </c>
      <c r="L104" s="102">
        <f t="shared" si="8"/>
        <v>8</v>
      </c>
      <c r="M104" s="115">
        <f t="shared" si="9"/>
        <v>169.125</v>
      </c>
      <c r="N104" s="116" t="s">
        <v>103</v>
      </c>
      <c r="O104" s="116" t="s">
        <v>88</v>
      </c>
      <c r="P104" s="99">
        <f t="shared" si="7"/>
        <v>1</v>
      </c>
    </row>
    <row r="105" spans="1:16" ht="16.2" thickBot="1" x14ac:dyDescent="0.3">
      <c r="A105" s="102">
        <v>80</v>
      </c>
      <c r="B105" s="13" t="s">
        <v>137</v>
      </c>
      <c r="C105" s="102">
        <v>138</v>
      </c>
      <c r="D105" s="102">
        <v>155</v>
      </c>
      <c r="E105" s="102">
        <v>170</v>
      </c>
      <c r="F105" s="102">
        <v>174</v>
      </c>
      <c r="G105" s="102">
        <v>127</v>
      </c>
      <c r="H105" s="102">
        <v>150</v>
      </c>
      <c r="I105" s="102">
        <v>168</v>
      </c>
      <c r="J105" s="102">
        <v>147</v>
      </c>
      <c r="K105" s="102">
        <v>1229</v>
      </c>
      <c r="L105" s="102">
        <f t="shared" si="8"/>
        <v>8</v>
      </c>
      <c r="M105" s="115">
        <f t="shared" si="9"/>
        <v>153.625</v>
      </c>
      <c r="N105" s="116" t="s">
        <v>103</v>
      </c>
      <c r="O105" s="116" t="s">
        <v>88</v>
      </c>
      <c r="P105" s="99">
        <f t="shared" si="7"/>
        <v>0</v>
      </c>
    </row>
    <row r="106" spans="1:16" ht="16.2" thickBot="1" x14ac:dyDescent="0.3">
      <c r="A106" s="102">
        <v>81</v>
      </c>
      <c r="B106" s="13" t="s">
        <v>52</v>
      </c>
      <c r="C106" s="102">
        <v>162</v>
      </c>
      <c r="D106" s="102">
        <v>155</v>
      </c>
      <c r="E106" s="102">
        <v>140</v>
      </c>
      <c r="F106" s="102">
        <v>167</v>
      </c>
      <c r="G106" s="102">
        <v>158</v>
      </c>
      <c r="H106" s="102">
        <v>181</v>
      </c>
      <c r="I106" s="102">
        <v>191</v>
      </c>
      <c r="J106" s="102">
        <v>164</v>
      </c>
      <c r="K106" s="102">
        <v>1318</v>
      </c>
      <c r="L106" s="102">
        <f t="shared" si="8"/>
        <v>8</v>
      </c>
      <c r="M106" s="115">
        <f t="shared" si="9"/>
        <v>164.75</v>
      </c>
      <c r="N106" s="116" t="s">
        <v>103</v>
      </c>
      <c r="O106" s="116" t="s">
        <v>88</v>
      </c>
      <c r="P106" s="99">
        <f t="shared" si="7"/>
        <v>0</v>
      </c>
    </row>
    <row r="107" spans="1:16" ht="16.2" thickBot="1" x14ac:dyDescent="0.3">
      <c r="A107" s="102">
        <v>82</v>
      </c>
      <c r="B107" s="13" t="s">
        <v>16</v>
      </c>
      <c r="C107" s="102">
        <v>152</v>
      </c>
      <c r="D107" s="102">
        <v>123</v>
      </c>
      <c r="E107" s="102">
        <v>177</v>
      </c>
      <c r="F107" s="102">
        <v>122</v>
      </c>
      <c r="G107" s="102">
        <v>159</v>
      </c>
      <c r="H107" s="102">
        <v>116</v>
      </c>
      <c r="I107" s="102">
        <v>135</v>
      </c>
      <c r="J107" s="102">
        <v>156</v>
      </c>
      <c r="K107" s="102">
        <v>1140</v>
      </c>
      <c r="L107" s="102">
        <f t="shared" si="8"/>
        <v>8</v>
      </c>
      <c r="M107" s="115">
        <f t="shared" si="9"/>
        <v>142.5</v>
      </c>
      <c r="N107" s="116" t="s">
        <v>103</v>
      </c>
      <c r="O107" s="116" t="s">
        <v>88</v>
      </c>
      <c r="P107" s="99">
        <f t="shared" si="7"/>
        <v>0</v>
      </c>
    </row>
    <row r="108" spans="1:16" ht="16.2" thickBot="1" x14ac:dyDescent="0.3">
      <c r="A108" s="102">
        <v>83</v>
      </c>
      <c r="B108" s="13" t="s">
        <v>11</v>
      </c>
      <c r="C108" s="102">
        <v>170</v>
      </c>
      <c r="D108" s="102">
        <v>185</v>
      </c>
      <c r="E108" s="102">
        <v>155</v>
      </c>
      <c r="F108" s="102">
        <v>180</v>
      </c>
      <c r="G108" s="102">
        <v>140</v>
      </c>
      <c r="H108" s="102">
        <v>147</v>
      </c>
      <c r="I108" s="102">
        <v>165</v>
      </c>
      <c r="J108" s="102">
        <v>159</v>
      </c>
      <c r="K108" s="102">
        <v>1301</v>
      </c>
      <c r="L108" s="102">
        <f t="shared" si="8"/>
        <v>8</v>
      </c>
      <c r="M108" s="115">
        <f t="shared" si="9"/>
        <v>162.625</v>
      </c>
      <c r="N108" s="116" t="s">
        <v>103</v>
      </c>
      <c r="O108" s="116" t="s">
        <v>88</v>
      </c>
      <c r="P108" s="99">
        <f t="shared" si="7"/>
        <v>0</v>
      </c>
    </row>
    <row r="109" spans="1:16" ht="16.2" thickBot="1" x14ac:dyDescent="0.3">
      <c r="A109" s="104">
        <v>1</v>
      </c>
      <c r="B109" s="105" t="s">
        <v>71</v>
      </c>
      <c r="C109" s="118">
        <v>225</v>
      </c>
      <c r="D109" s="104">
        <v>182</v>
      </c>
      <c r="E109" s="104">
        <v>155</v>
      </c>
      <c r="F109" s="118">
        <v>224</v>
      </c>
      <c r="G109" s="104">
        <v>145</v>
      </c>
      <c r="H109" s="104">
        <v>180</v>
      </c>
      <c r="I109" s="118">
        <v>206</v>
      </c>
      <c r="J109" s="104">
        <v>172</v>
      </c>
      <c r="K109" s="104">
        <v>1489</v>
      </c>
      <c r="L109" s="104">
        <f>COUNT(C109:J109)</f>
        <v>8</v>
      </c>
      <c r="M109" s="119">
        <f t="shared" si="9"/>
        <v>186.125</v>
      </c>
      <c r="N109" s="120" t="s">
        <v>99</v>
      </c>
      <c r="O109" s="120" t="s">
        <v>87</v>
      </c>
      <c r="P109" s="99">
        <f t="shared" si="7"/>
        <v>3</v>
      </c>
    </row>
    <row r="110" spans="1:16" ht="16.2" thickBot="1" x14ac:dyDescent="0.3">
      <c r="A110" s="104">
        <v>2</v>
      </c>
      <c r="B110" s="105" t="s">
        <v>53</v>
      </c>
      <c r="C110" s="118">
        <v>204</v>
      </c>
      <c r="D110" s="104">
        <v>166</v>
      </c>
      <c r="E110" s="104">
        <v>195</v>
      </c>
      <c r="F110" s="104">
        <v>190</v>
      </c>
      <c r="G110" s="104">
        <v>180</v>
      </c>
      <c r="H110" s="104">
        <v>191</v>
      </c>
      <c r="I110" s="118">
        <v>212</v>
      </c>
      <c r="J110" s="104">
        <v>166</v>
      </c>
      <c r="K110" s="104">
        <v>1504</v>
      </c>
      <c r="L110" s="104">
        <f t="shared" ref="L110:L173" si="10">COUNT(C110:J110)</f>
        <v>8</v>
      </c>
      <c r="M110" s="119">
        <f t="shared" si="9"/>
        <v>188</v>
      </c>
      <c r="N110" s="120" t="s">
        <v>99</v>
      </c>
      <c r="O110" s="120" t="s">
        <v>87</v>
      </c>
      <c r="P110" s="99">
        <f t="shared" si="7"/>
        <v>2</v>
      </c>
    </row>
    <row r="111" spans="1:16" ht="16.2" thickBot="1" x14ac:dyDescent="0.3">
      <c r="A111" s="104">
        <v>3</v>
      </c>
      <c r="B111" s="105" t="s">
        <v>42</v>
      </c>
      <c r="C111" s="118">
        <v>245</v>
      </c>
      <c r="D111" s="104">
        <v>148</v>
      </c>
      <c r="E111" s="104">
        <v>166</v>
      </c>
      <c r="F111" s="104">
        <v>138</v>
      </c>
      <c r="G111" s="104">
        <v>184</v>
      </c>
      <c r="H111" s="104">
        <v>189</v>
      </c>
      <c r="I111" s="118">
        <v>202</v>
      </c>
      <c r="J111" s="104">
        <v>154</v>
      </c>
      <c r="K111" s="104">
        <v>1426</v>
      </c>
      <c r="L111" s="104">
        <f t="shared" si="10"/>
        <v>8</v>
      </c>
      <c r="M111" s="119">
        <f t="shared" si="9"/>
        <v>178.25</v>
      </c>
      <c r="N111" s="120" t="s">
        <v>99</v>
      </c>
      <c r="O111" s="120" t="s">
        <v>87</v>
      </c>
      <c r="P111" s="99">
        <f t="shared" si="7"/>
        <v>2</v>
      </c>
    </row>
    <row r="112" spans="1:16" ht="16.2" thickBot="1" x14ac:dyDescent="0.3">
      <c r="A112" s="104">
        <v>4</v>
      </c>
      <c r="B112" s="105" t="s">
        <v>74</v>
      </c>
      <c r="C112" s="104">
        <v>160</v>
      </c>
      <c r="D112" s="118">
        <v>218</v>
      </c>
      <c r="E112" s="118">
        <v>208</v>
      </c>
      <c r="F112" s="104">
        <v>139</v>
      </c>
      <c r="G112" s="104">
        <v>143</v>
      </c>
      <c r="H112" s="104">
        <v>168</v>
      </c>
      <c r="I112" s="104">
        <v>159</v>
      </c>
      <c r="J112" s="104">
        <v>192</v>
      </c>
      <c r="K112" s="104">
        <v>1387</v>
      </c>
      <c r="L112" s="104">
        <f t="shared" si="10"/>
        <v>8</v>
      </c>
      <c r="M112" s="119">
        <f t="shared" si="9"/>
        <v>173.375</v>
      </c>
      <c r="N112" s="120" t="s">
        <v>99</v>
      </c>
      <c r="O112" s="120" t="s">
        <v>87</v>
      </c>
      <c r="P112" s="99">
        <f t="shared" si="7"/>
        <v>2</v>
      </c>
    </row>
    <row r="113" spans="1:16" ht="16.2" thickBot="1" x14ac:dyDescent="0.3">
      <c r="A113" s="104">
        <v>5</v>
      </c>
      <c r="B113" s="105" t="s">
        <v>139</v>
      </c>
      <c r="C113" s="104">
        <v>178</v>
      </c>
      <c r="D113" s="104">
        <v>172</v>
      </c>
      <c r="E113" s="104">
        <v>162</v>
      </c>
      <c r="F113" s="104">
        <v>178</v>
      </c>
      <c r="G113" s="104">
        <v>198</v>
      </c>
      <c r="H113" s="104">
        <v>169</v>
      </c>
      <c r="I113" s="104">
        <v>189</v>
      </c>
      <c r="J113" s="104">
        <v>164</v>
      </c>
      <c r="K113" s="104">
        <v>1410</v>
      </c>
      <c r="L113" s="104">
        <f t="shared" si="10"/>
        <v>8</v>
      </c>
      <c r="M113" s="119">
        <f t="shared" si="9"/>
        <v>176.25</v>
      </c>
      <c r="N113" s="126" t="s">
        <v>99</v>
      </c>
      <c r="O113" s="120" t="s">
        <v>87</v>
      </c>
      <c r="P113" s="99">
        <f t="shared" si="7"/>
        <v>0</v>
      </c>
    </row>
    <row r="114" spans="1:16" ht="16.2" thickBot="1" x14ac:dyDescent="0.3">
      <c r="A114" s="104">
        <v>6</v>
      </c>
      <c r="B114" s="105" t="s">
        <v>73</v>
      </c>
      <c r="C114" s="104">
        <v>187</v>
      </c>
      <c r="D114" s="104">
        <v>188</v>
      </c>
      <c r="E114" s="104">
        <v>145</v>
      </c>
      <c r="F114" s="104">
        <v>193</v>
      </c>
      <c r="G114" s="104">
        <v>165</v>
      </c>
      <c r="H114" s="104">
        <v>181</v>
      </c>
      <c r="I114" s="118">
        <v>215</v>
      </c>
      <c r="J114" s="118">
        <v>216</v>
      </c>
      <c r="K114" s="104">
        <v>1490</v>
      </c>
      <c r="L114" s="104">
        <f t="shared" si="10"/>
        <v>8</v>
      </c>
      <c r="M114" s="119">
        <f t="shared" si="9"/>
        <v>186.25</v>
      </c>
      <c r="N114" s="120" t="s">
        <v>99</v>
      </c>
      <c r="O114" s="120" t="s">
        <v>87</v>
      </c>
      <c r="P114" s="99">
        <f t="shared" si="7"/>
        <v>2</v>
      </c>
    </row>
    <row r="115" spans="1:16" ht="16.2" thickBot="1" x14ac:dyDescent="0.3">
      <c r="A115" s="104">
        <v>7</v>
      </c>
      <c r="B115" s="105" t="s">
        <v>64</v>
      </c>
      <c r="C115" s="104">
        <v>164</v>
      </c>
      <c r="D115" s="118">
        <v>200</v>
      </c>
      <c r="E115" s="104">
        <v>182</v>
      </c>
      <c r="F115" s="104">
        <v>153</v>
      </c>
      <c r="G115" s="104">
        <v>156</v>
      </c>
      <c r="H115" s="104">
        <v>166</v>
      </c>
      <c r="I115" s="118">
        <v>231</v>
      </c>
      <c r="J115" s="104">
        <v>172</v>
      </c>
      <c r="K115" s="104">
        <v>1424</v>
      </c>
      <c r="L115" s="104">
        <f t="shared" si="10"/>
        <v>8</v>
      </c>
      <c r="M115" s="119">
        <f t="shared" si="9"/>
        <v>178</v>
      </c>
      <c r="N115" s="120" t="s">
        <v>99</v>
      </c>
      <c r="O115" s="120" t="s">
        <v>87</v>
      </c>
      <c r="P115" s="99">
        <f t="shared" si="7"/>
        <v>2</v>
      </c>
    </row>
    <row r="116" spans="1:16" ht="16.2" thickBot="1" x14ac:dyDescent="0.3">
      <c r="A116" s="104">
        <v>8</v>
      </c>
      <c r="B116" s="105" t="s">
        <v>72</v>
      </c>
      <c r="C116" s="104">
        <v>146</v>
      </c>
      <c r="D116" s="118">
        <v>205</v>
      </c>
      <c r="E116" s="118">
        <v>211</v>
      </c>
      <c r="F116" s="104">
        <v>185</v>
      </c>
      <c r="G116" s="104">
        <v>148</v>
      </c>
      <c r="H116" s="118">
        <v>204</v>
      </c>
      <c r="I116" s="118">
        <v>211</v>
      </c>
      <c r="J116" s="104">
        <v>172</v>
      </c>
      <c r="K116" s="104">
        <v>1482</v>
      </c>
      <c r="L116" s="104">
        <f t="shared" si="10"/>
        <v>8</v>
      </c>
      <c r="M116" s="119">
        <f t="shared" si="9"/>
        <v>185.25</v>
      </c>
      <c r="N116" s="120" t="s">
        <v>99</v>
      </c>
      <c r="O116" s="120" t="s">
        <v>87</v>
      </c>
      <c r="P116" s="99">
        <f t="shared" si="7"/>
        <v>4</v>
      </c>
    </row>
    <row r="117" spans="1:16" ht="16.2" thickBot="1" x14ac:dyDescent="0.3">
      <c r="A117" s="104">
        <v>9</v>
      </c>
      <c r="B117" s="105" t="s">
        <v>147</v>
      </c>
      <c r="C117" s="104">
        <v>157</v>
      </c>
      <c r="D117" s="104">
        <v>157</v>
      </c>
      <c r="E117" s="104">
        <v>143</v>
      </c>
      <c r="F117" s="104">
        <v>183</v>
      </c>
      <c r="G117" s="104">
        <v>133</v>
      </c>
      <c r="H117" s="104">
        <v>116</v>
      </c>
      <c r="I117" s="118">
        <v>231</v>
      </c>
      <c r="J117" s="104">
        <v>145</v>
      </c>
      <c r="K117" s="104">
        <v>1265</v>
      </c>
      <c r="L117" s="104">
        <f t="shared" si="10"/>
        <v>8</v>
      </c>
      <c r="M117" s="119">
        <f t="shared" si="9"/>
        <v>158.125</v>
      </c>
      <c r="N117" s="120" t="s">
        <v>100</v>
      </c>
      <c r="O117" s="120" t="s">
        <v>87</v>
      </c>
      <c r="P117" s="99">
        <f t="shared" si="7"/>
        <v>1</v>
      </c>
    </row>
    <row r="118" spans="1:16" ht="16.2" thickBot="1" x14ac:dyDescent="0.3">
      <c r="A118" s="104">
        <v>10</v>
      </c>
      <c r="B118" s="105" t="s">
        <v>19</v>
      </c>
      <c r="C118" s="104">
        <v>183</v>
      </c>
      <c r="D118" s="104">
        <v>189</v>
      </c>
      <c r="E118" s="104">
        <v>167</v>
      </c>
      <c r="F118" s="104">
        <v>189</v>
      </c>
      <c r="G118" s="104">
        <v>153</v>
      </c>
      <c r="H118" s="104">
        <v>183</v>
      </c>
      <c r="I118" s="104">
        <v>178</v>
      </c>
      <c r="J118" s="104">
        <v>159</v>
      </c>
      <c r="K118" s="104">
        <v>1401</v>
      </c>
      <c r="L118" s="104">
        <f t="shared" si="10"/>
        <v>8</v>
      </c>
      <c r="M118" s="119">
        <f t="shared" si="9"/>
        <v>175.125</v>
      </c>
      <c r="N118" s="120" t="s">
        <v>100</v>
      </c>
      <c r="O118" s="120" t="s">
        <v>87</v>
      </c>
      <c r="P118" s="99">
        <f t="shared" si="7"/>
        <v>0</v>
      </c>
    </row>
    <row r="119" spans="1:16" ht="16.2" thickBot="1" x14ac:dyDescent="0.3">
      <c r="A119" s="104">
        <v>11</v>
      </c>
      <c r="B119" s="105" t="s">
        <v>76</v>
      </c>
      <c r="C119" s="104">
        <v>127</v>
      </c>
      <c r="D119" s="118">
        <v>201</v>
      </c>
      <c r="E119" s="104">
        <v>150</v>
      </c>
      <c r="F119" s="118">
        <v>231</v>
      </c>
      <c r="G119" s="118">
        <v>214</v>
      </c>
      <c r="H119" s="104">
        <v>191</v>
      </c>
      <c r="I119" s="118">
        <v>221</v>
      </c>
      <c r="J119" s="104">
        <v>158</v>
      </c>
      <c r="K119" s="104">
        <v>1493</v>
      </c>
      <c r="L119" s="104">
        <f t="shared" si="10"/>
        <v>8</v>
      </c>
      <c r="M119" s="119">
        <f t="shared" si="9"/>
        <v>186.625</v>
      </c>
      <c r="N119" s="120" t="s">
        <v>100</v>
      </c>
      <c r="O119" s="120" t="s">
        <v>87</v>
      </c>
      <c r="P119" s="99">
        <f t="shared" si="7"/>
        <v>4</v>
      </c>
    </row>
    <row r="120" spans="1:16" ht="16.2" thickBot="1" x14ac:dyDescent="0.3">
      <c r="A120" s="104">
        <v>12</v>
      </c>
      <c r="B120" s="105" t="s">
        <v>67</v>
      </c>
      <c r="C120" s="118">
        <v>201</v>
      </c>
      <c r="D120" s="104">
        <v>173</v>
      </c>
      <c r="E120" s="104">
        <v>133</v>
      </c>
      <c r="F120" s="104">
        <v>133</v>
      </c>
      <c r="G120" s="104">
        <v>193</v>
      </c>
      <c r="H120" s="104">
        <v>170</v>
      </c>
      <c r="I120" s="104">
        <v>193</v>
      </c>
      <c r="J120" s="104">
        <v>191</v>
      </c>
      <c r="K120" s="104">
        <v>1387</v>
      </c>
      <c r="L120" s="104">
        <f t="shared" si="10"/>
        <v>8</v>
      </c>
      <c r="M120" s="119">
        <f t="shared" si="9"/>
        <v>173.375</v>
      </c>
      <c r="N120" s="120" t="s">
        <v>100</v>
      </c>
      <c r="O120" s="120" t="s">
        <v>87</v>
      </c>
      <c r="P120" s="99">
        <f t="shared" si="7"/>
        <v>1</v>
      </c>
    </row>
    <row r="121" spans="1:16" ht="16.2" thickBot="1" x14ac:dyDescent="0.3">
      <c r="A121" s="104">
        <v>13</v>
      </c>
      <c r="B121" s="105" t="s">
        <v>81</v>
      </c>
      <c r="C121" s="104">
        <v>172</v>
      </c>
      <c r="D121" s="104">
        <v>169</v>
      </c>
      <c r="E121" s="104">
        <v>162</v>
      </c>
      <c r="F121" s="104">
        <v>141</v>
      </c>
      <c r="G121" s="104">
        <v>174</v>
      </c>
      <c r="H121" s="104">
        <v>174</v>
      </c>
      <c r="I121" s="118">
        <v>201</v>
      </c>
      <c r="J121" s="104">
        <v>149</v>
      </c>
      <c r="K121" s="104">
        <v>1342</v>
      </c>
      <c r="L121" s="104">
        <f t="shared" si="10"/>
        <v>8</v>
      </c>
      <c r="M121" s="119">
        <f t="shared" si="9"/>
        <v>167.75</v>
      </c>
      <c r="N121" s="120" t="s">
        <v>100</v>
      </c>
      <c r="O121" s="120" t="s">
        <v>87</v>
      </c>
      <c r="P121" s="99">
        <f t="shared" si="7"/>
        <v>1</v>
      </c>
    </row>
    <row r="122" spans="1:16" ht="16.2" thickBot="1" x14ac:dyDescent="0.3">
      <c r="A122" s="104">
        <v>14</v>
      </c>
      <c r="B122" s="105" t="s">
        <v>48</v>
      </c>
      <c r="C122" s="104">
        <v>151</v>
      </c>
      <c r="D122" s="118">
        <v>210</v>
      </c>
      <c r="E122" s="104">
        <v>163</v>
      </c>
      <c r="F122" s="104">
        <v>155</v>
      </c>
      <c r="G122" s="104">
        <v>167</v>
      </c>
      <c r="H122" s="104">
        <v>169</v>
      </c>
      <c r="I122" s="104">
        <v>166</v>
      </c>
      <c r="J122" s="104">
        <v>178</v>
      </c>
      <c r="K122" s="104">
        <v>1359</v>
      </c>
      <c r="L122" s="104">
        <f t="shared" si="10"/>
        <v>8</v>
      </c>
      <c r="M122" s="119">
        <f t="shared" si="9"/>
        <v>169.875</v>
      </c>
      <c r="N122" s="120" t="s">
        <v>100</v>
      </c>
      <c r="O122" s="120" t="s">
        <v>87</v>
      </c>
      <c r="P122" s="99">
        <f t="shared" si="7"/>
        <v>1</v>
      </c>
    </row>
    <row r="123" spans="1:16" ht="16.2" thickBot="1" x14ac:dyDescent="0.3">
      <c r="A123" s="104">
        <v>15</v>
      </c>
      <c r="B123" s="105" t="s">
        <v>20</v>
      </c>
      <c r="C123" s="104">
        <v>192</v>
      </c>
      <c r="D123" s="104">
        <v>164</v>
      </c>
      <c r="E123" s="104">
        <v>182</v>
      </c>
      <c r="F123" s="104">
        <v>190</v>
      </c>
      <c r="G123" s="104">
        <v>136</v>
      </c>
      <c r="H123" s="104">
        <v>174</v>
      </c>
      <c r="I123" s="104">
        <v>131</v>
      </c>
      <c r="J123" s="104">
        <v>196</v>
      </c>
      <c r="K123" s="104">
        <v>1365</v>
      </c>
      <c r="L123" s="104">
        <f t="shared" si="10"/>
        <v>8</v>
      </c>
      <c r="M123" s="119">
        <f t="shared" si="9"/>
        <v>170.625</v>
      </c>
      <c r="N123" s="120" t="s">
        <v>100</v>
      </c>
      <c r="O123" s="120" t="s">
        <v>87</v>
      </c>
      <c r="P123" s="99">
        <f t="shared" si="7"/>
        <v>0</v>
      </c>
    </row>
    <row r="124" spans="1:16" ht="16.2" thickBot="1" x14ac:dyDescent="0.3">
      <c r="A124" s="104">
        <v>16</v>
      </c>
      <c r="B124" s="105" t="s">
        <v>66</v>
      </c>
      <c r="C124" s="104">
        <v>176</v>
      </c>
      <c r="D124" s="104">
        <v>192</v>
      </c>
      <c r="E124" s="104">
        <v>149</v>
      </c>
      <c r="F124" s="104">
        <v>193</v>
      </c>
      <c r="G124" s="104">
        <v>194</v>
      </c>
      <c r="H124" s="104">
        <v>169</v>
      </c>
      <c r="I124" s="104">
        <v>188</v>
      </c>
      <c r="J124" s="104">
        <v>163</v>
      </c>
      <c r="K124" s="104">
        <v>1424</v>
      </c>
      <c r="L124" s="104">
        <f t="shared" si="10"/>
        <v>8</v>
      </c>
      <c r="M124" s="119">
        <f t="shared" si="9"/>
        <v>178</v>
      </c>
      <c r="N124" s="120" t="s">
        <v>100</v>
      </c>
      <c r="O124" s="120" t="s">
        <v>87</v>
      </c>
      <c r="P124" s="99">
        <f t="shared" si="7"/>
        <v>0</v>
      </c>
    </row>
    <row r="125" spans="1:16" ht="16.2" thickBot="1" x14ac:dyDescent="0.3">
      <c r="A125" s="104">
        <v>17</v>
      </c>
      <c r="B125" s="105" t="s">
        <v>82</v>
      </c>
      <c r="C125" s="104">
        <v>148</v>
      </c>
      <c r="D125" s="104">
        <v>179</v>
      </c>
      <c r="E125" s="104">
        <v>184</v>
      </c>
      <c r="F125" s="104">
        <v>172</v>
      </c>
      <c r="G125" s="104">
        <v>148</v>
      </c>
      <c r="H125" s="118">
        <v>235</v>
      </c>
      <c r="I125" s="104">
        <v>151</v>
      </c>
      <c r="J125" s="104">
        <v>175</v>
      </c>
      <c r="K125" s="104">
        <v>1392</v>
      </c>
      <c r="L125" s="104">
        <f t="shared" si="10"/>
        <v>8</v>
      </c>
      <c r="M125" s="119">
        <f t="shared" si="9"/>
        <v>174</v>
      </c>
      <c r="N125" s="120" t="s">
        <v>100</v>
      </c>
      <c r="O125" s="120" t="s">
        <v>87</v>
      </c>
      <c r="P125" s="99">
        <f t="shared" si="7"/>
        <v>1</v>
      </c>
    </row>
    <row r="126" spans="1:16" ht="16.2" thickBot="1" x14ac:dyDescent="0.3">
      <c r="A126" s="104">
        <v>18</v>
      </c>
      <c r="B126" s="105" t="s">
        <v>23</v>
      </c>
      <c r="C126" s="118">
        <v>212</v>
      </c>
      <c r="D126" s="104">
        <v>158</v>
      </c>
      <c r="E126" s="104">
        <v>133</v>
      </c>
      <c r="F126" s="104">
        <v>161</v>
      </c>
      <c r="G126" s="104">
        <v>178</v>
      </c>
      <c r="H126" s="104">
        <v>180</v>
      </c>
      <c r="I126" s="104">
        <v>184</v>
      </c>
      <c r="J126" s="104">
        <v>152</v>
      </c>
      <c r="K126" s="104">
        <v>1358</v>
      </c>
      <c r="L126" s="104">
        <f t="shared" si="10"/>
        <v>8</v>
      </c>
      <c r="M126" s="119">
        <f t="shared" si="9"/>
        <v>169.75</v>
      </c>
      <c r="N126" s="120" t="s">
        <v>100</v>
      </c>
      <c r="O126" s="120" t="s">
        <v>87</v>
      </c>
      <c r="P126" s="99">
        <f t="shared" si="7"/>
        <v>1</v>
      </c>
    </row>
    <row r="127" spans="1:16" ht="16.2" thickBot="1" x14ac:dyDescent="0.3">
      <c r="A127" s="104">
        <v>19</v>
      </c>
      <c r="B127" s="105" t="s">
        <v>39</v>
      </c>
      <c r="C127" s="104">
        <v>193</v>
      </c>
      <c r="D127" s="118">
        <v>222</v>
      </c>
      <c r="E127" s="118">
        <v>203</v>
      </c>
      <c r="F127" s="104">
        <v>184</v>
      </c>
      <c r="G127" s="104">
        <v>193</v>
      </c>
      <c r="H127" s="104">
        <v>174</v>
      </c>
      <c r="I127" s="104">
        <v>113</v>
      </c>
      <c r="J127" s="104">
        <v>185</v>
      </c>
      <c r="K127" s="104">
        <v>1467</v>
      </c>
      <c r="L127" s="104">
        <f t="shared" si="10"/>
        <v>8</v>
      </c>
      <c r="M127" s="119">
        <f t="shared" si="9"/>
        <v>183.375</v>
      </c>
      <c r="N127" s="120" t="s">
        <v>100</v>
      </c>
      <c r="O127" s="120" t="s">
        <v>87</v>
      </c>
      <c r="P127" s="99">
        <f t="shared" si="7"/>
        <v>2</v>
      </c>
    </row>
    <row r="128" spans="1:16" ht="16.2" thickBot="1" x14ac:dyDescent="0.3">
      <c r="A128" s="104">
        <v>20</v>
      </c>
      <c r="B128" s="105" t="s">
        <v>38</v>
      </c>
      <c r="C128" s="104">
        <v>154</v>
      </c>
      <c r="D128" s="118">
        <v>208</v>
      </c>
      <c r="E128" s="104">
        <v>189</v>
      </c>
      <c r="F128" s="118">
        <v>222</v>
      </c>
      <c r="G128" s="104">
        <v>190</v>
      </c>
      <c r="H128" s="104">
        <v>139</v>
      </c>
      <c r="I128" s="104">
        <v>199</v>
      </c>
      <c r="J128" s="104">
        <v>166</v>
      </c>
      <c r="K128" s="104">
        <v>1467</v>
      </c>
      <c r="L128" s="104">
        <f t="shared" si="10"/>
        <v>8</v>
      </c>
      <c r="M128" s="119">
        <f t="shared" si="9"/>
        <v>183.375</v>
      </c>
      <c r="N128" s="120" t="s">
        <v>100</v>
      </c>
      <c r="O128" s="120" t="s">
        <v>87</v>
      </c>
      <c r="P128" s="99">
        <f t="shared" si="7"/>
        <v>2</v>
      </c>
    </row>
    <row r="129" spans="1:16" ht="16.2" thickBot="1" x14ac:dyDescent="0.3">
      <c r="A129" s="104">
        <v>21</v>
      </c>
      <c r="B129" s="105" t="s">
        <v>40</v>
      </c>
      <c r="C129" s="104">
        <v>159</v>
      </c>
      <c r="D129" s="104">
        <v>143</v>
      </c>
      <c r="E129" s="104">
        <v>174</v>
      </c>
      <c r="F129" s="104">
        <v>184</v>
      </c>
      <c r="G129" s="104">
        <v>171</v>
      </c>
      <c r="H129" s="104">
        <v>167</v>
      </c>
      <c r="I129" s="104">
        <v>167</v>
      </c>
      <c r="J129" s="104">
        <v>183</v>
      </c>
      <c r="K129" s="104">
        <v>1348</v>
      </c>
      <c r="L129" s="104">
        <f t="shared" si="10"/>
        <v>8</v>
      </c>
      <c r="M129" s="119">
        <f t="shared" si="9"/>
        <v>168.5</v>
      </c>
      <c r="N129" s="120" t="s">
        <v>100</v>
      </c>
      <c r="O129" s="120" t="s">
        <v>87</v>
      </c>
      <c r="P129" s="99">
        <f t="shared" si="7"/>
        <v>0</v>
      </c>
    </row>
    <row r="130" spans="1:16" ht="16.2" thickBot="1" x14ac:dyDescent="0.3">
      <c r="A130" s="104">
        <v>22</v>
      </c>
      <c r="B130" s="105" t="s">
        <v>75</v>
      </c>
      <c r="C130" s="104">
        <v>160</v>
      </c>
      <c r="D130" s="118">
        <v>225</v>
      </c>
      <c r="E130" s="104">
        <v>198</v>
      </c>
      <c r="F130" s="104">
        <v>183</v>
      </c>
      <c r="G130" s="118">
        <v>201</v>
      </c>
      <c r="H130" s="104">
        <v>156</v>
      </c>
      <c r="I130" s="104">
        <v>157</v>
      </c>
      <c r="J130" s="118">
        <v>203</v>
      </c>
      <c r="K130" s="104">
        <v>1483</v>
      </c>
      <c r="L130" s="104">
        <f t="shared" si="10"/>
        <v>8</v>
      </c>
      <c r="M130" s="119">
        <f t="shared" ref="M130:M139" si="11">SUM(K130/L130)</f>
        <v>185.375</v>
      </c>
      <c r="N130" s="120" t="s">
        <v>100</v>
      </c>
      <c r="O130" s="120" t="s">
        <v>87</v>
      </c>
      <c r="P130" s="99">
        <f t="shared" si="7"/>
        <v>3</v>
      </c>
    </row>
    <row r="131" spans="1:16" ht="16.2" thickBot="1" x14ac:dyDescent="0.3">
      <c r="A131" s="104">
        <v>23</v>
      </c>
      <c r="B131" s="105" t="s">
        <v>77</v>
      </c>
      <c r="C131" s="118">
        <v>211</v>
      </c>
      <c r="D131" s="104">
        <v>183</v>
      </c>
      <c r="E131" s="104">
        <v>197</v>
      </c>
      <c r="F131" s="104">
        <v>197</v>
      </c>
      <c r="G131" s="104">
        <v>141</v>
      </c>
      <c r="H131" s="104">
        <v>186</v>
      </c>
      <c r="I131" s="104">
        <v>191</v>
      </c>
      <c r="J131" s="104">
        <v>157</v>
      </c>
      <c r="K131" s="104">
        <v>1463</v>
      </c>
      <c r="L131" s="104">
        <f t="shared" si="10"/>
        <v>8</v>
      </c>
      <c r="M131" s="119">
        <f t="shared" si="11"/>
        <v>182.875</v>
      </c>
      <c r="N131" s="120" t="s">
        <v>100</v>
      </c>
      <c r="O131" s="120" t="s">
        <v>87</v>
      </c>
      <c r="P131" s="99">
        <f t="shared" ref="P131:P194" si="12">COUNTIF(C131:J131,"&gt;199")</f>
        <v>1</v>
      </c>
    </row>
    <row r="132" spans="1:16" ht="16.2" thickBot="1" x14ac:dyDescent="0.3">
      <c r="A132" s="104">
        <v>24</v>
      </c>
      <c r="B132" s="105" t="s">
        <v>149</v>
      </c>
      <c r="C132" s="104">
        <v>138</v>
      </c>
      <c r="D132" s="104">
        <v>199</v>
      </c>
      <c r="E132" s="104">
        <v>116</v>
      </c>
      <c r="F132" s="104">
        <v>131</v>
      </c>
      <c r="G132" s="104">
        <v>173</v>
      </c>
      <c r="H132" s="104">
        <v>199</v>
      </c>
      <c r="I132" s="104">
        <v>134</v>
      </c>
      <c r="J132" s="104">
        <v>124</v>
      </c>
      <c r="K132" s="104">
        <v>1214</v>
      </c>
      <c r="L132" s="104">
        <f t="shared" si="10"/>
        <v>8</v>
      </c>
      <c r="M132" s="119">
        <f t="shared" si="11"/>
        <v>151.75</v>
      </c>
      <c r="N132" s="120" t="s">
        <v>101</v>
      </c>
      <c r="O132" s="120" t="s">
        <v>87</v>
      </c>
      <c r="P132" s="99">
        <f t="shared" si="12"/>
        <v>0</v>
      </c>
    </row>
    <row r="133" spans="1:16" ht="16.2" thickBot="1" x14ac:dyDescent="0.3">
      <c r="A133" s="104">
        <v>25</v>
      </c>
      <c r="B133" s="105" t="s">
        <v>45</v>
      </c>
      <c r="C133" s="104">
        <v>161</v>
      </c>
      <c r="D133" s="104">
        <v>168</v>
      </c>
      <c r="E133" s="104">
        <v>169</v>
      </c>
      <c r="F133" s="104">
        <v>181</v>
      </c>
      <c r="G133" s="118">
        <v>223</v>
      </c>
      <c r="H133" s="104">
        <v>131</v>
      </c>
      <c r="I133" s="104">
        <v>179</v>
      </c>
      <c r="J133" s="104">
        <v>178</v>
      </c>
      <c r="K133" s="104">
        <v>1390</v>
      </c>
      <c r="L133" s="104">
        <f t="shared" si="10"/>
        <v>8</v>
      </c>
      <c r="M133" s="119">
        <f t="shared" si="11"/>
        <v>173.75</v>
      </c>
      <c r="N133" s="120" t="s">
        <v>101</v>
      </c>
      <c r="O133" s="120" t="s">
        <v>87</v>
      </c>
      <c r="P133" s="99">
        <f t="shared" si="12"/>
        <v>1</v>
      </c>
    </row>
    <row r="134" spans="1:16" ht="16.2" thickBot="1" x14ac:dyDescent="0.3">
      <c r="A134" s="104">
        <v>26</v>
      </c>
      <c r="B134" s="105" t="s">
        <v>142</v>
      </c>
      <c r="C134" s="104">
        <v>141</v>
      </c>
      <c r="D134" s="104">
        <v>166</v>
      </c>
      <c r="E134" s="104">
        <v>160</v>
      </c>
      <c r="F134" s="104">
        <v>163</v>
      </c>
      <c r="G134" s="104">
        <v>161</v>
      </c>
      <c r="H134" s="104">
        <v>171</v>
      </c>
      <c r="I134" s="104">
        <v>180</v>
      </c>
      <c r="J134" s="104">
        <v>156</v>
      </c>
      <c r="K134" s="104">
        <v>1298</v>
      </c>
      <c r="L134" s="104">
        <f t="shared" si="10"/>
        <v>8</v>
      </c>
      <c r="M134" s="119">
        <f t="shared" si="11"/>
        <v>162.25</v>
      </c>
      <c r="N134" s="120" t="s">
        <v>101</v>
      </c>
      <c r="O134" s="120" t="s">
        <v>87</v>
      </c>
      <c r="P134" s="99">
        <f t="shared" si="12"/>
        <v>0</v>
      </c>
    </row>
    <row r="135" spans="1:16" ht="16.2" thickBot="1" x14ac:dyDescent="0.3">
      <c r="A135" s="104">
        <v>27</v>
      </c>
      <c r="B135" s="105" t="s">
        <v>79</v>
      </c>
      <c r="C135" s="118">
        <v>201</v>
      </c>
      <c r="D135" s="104">
        <v>150</v>
      </c>
      <c r="E135" s="104">
        <v>170</v>
      </c>
      <c r="F135" s="104">
        <v>189</v>
      </c>
      <c r="G135" s="104">
        <v>141</v>
      </c>
      <c r="H135" s="104">
        <v>153</v>
      </c>
      <c r="I135" s="104">
        <v>156</v>
      </c>
      <c r="J135" s="104">
        <v>147</v>
      </c>
      <c r="K135" s="104">
        <v>1307</v>
      </c>
      <c r="L135" s="104">
        <f t="shared" si="10"/>
        <v>8</v>
      </c>
      <c r="M135" s="119">
        <f t="shared" si="11"/>
        <v>163.375</v>
      </c>
      <c r="N135" s="120" t="s">
        <v>101</v>
      </c>
      <c r="O135" s="120" t="s">
        <v>87</v>
      </c>
      <c r="P135" s="99">
        <f t="shared" si="12"/>
        <v>1</v>
      </c>
    </row>
    <row r="136" spans="1:16" ht="16.2" thickBot="1" x14ac:dyDescent="0.3">
      <c r="A136" s="104">
        <v>28</v>
      </c>
      <c r="B136" s="105" t="s">
        <v>78</v>
      </c>
      <c r="C136" s="104">
        <v>178</v>
      </c>
      <c r="D136" s="104">
        <v>145</v>
      </c>
      <c r="E136" s="104">
        <v>154</v>
      </c>
      <c r="F136" s="104">
        <v>142</v>
      </c>
      <c r="G136" s="104">
        <v>192</v>
      </c>
      <c r="H136" s="104">
        <v>156</v>
      </c>
      <c r="I136" s="104">
        <v>123</v>
      </c>
      <c r="J136" s="104">
        <v>168</v>
      </c>
      <c r="K136" s="104">
        <v>1258</v>
      </c>
      <c r="L136" s="104">
        <f t="shared" si="10"/>
        <v>8</v>
      </c>
      <c r="M136" s="119">
        <f t="shared" si="11"/>
        <v>157.25</v>
      </c>
      <c r="N136" s="120" t="s">
        <v>101</v>
      </c>
      <c r="O136" s="120" t="s">
        <v>87</v>
      </c>
      <c r="P136" s="99">
        <f t="shared" si="12"/>
        <v>0</v>
      </c>
    </row>
    <row r="137" spans="1:16" ht="16.2" thickBot="1" x14ac:dyDescent="0.3">
      <c r="A137" s="104">
        <v>29</v>
      </c>
      <c r="B137" s="105" t="s">
        <v>46</v>
      </c>
      <c r="C137" s="104">
        <v>131</v>
      </c>
      <c r="D137" s="104">
        <v>159</v>
      </c>
      <c r="E137" s="104">
        <v>160</v>
      </c>
      <c r="F137" s="104">
        <v>144</v>
      </c>
      <c r="G137" s="104">
        <v>192</v>
      </c>
      <c r="H137" s="104">
        <v>176</v>
      </c>
      <c r="I137" s="104">
        <v>117</v>
      </c>
      <c r="J137" s="104">
        <v>192</v>
      </c>
      <c r="K137" s="104">
        <v>1271</v>
      </c>
      <c r="L137" s="104">
        <f t="shared" si="10"/>
        <v>8</v>
      </c>
      <c r="M137" s="119">
        <f t="shared" si="11"/>
        <v>158.875</v>
      </c>
      <c r="N137" s="120" t="s">
        <v>101</v>
      </c>
      <c r="O137" s="120" t="s">
        <v>87</v>
      </c>
      <c r="P137" s="99">
        <f t="shared" si="12"/>
        <v>0</v>
      </c>
    </row>
    <row r="138" spans="1:16" ht="16.2" thickBot="1" x14ac:dyDescent="0.3">
      <c r="A138" s="104">
        <v>30</v>
      </c>
      <c r="B138" s="105" t="s">
        <v>41</v>
      </c>
      <c r="C138" s="104">
        <v>159</v>
      </c>
      <c r="D138" s="104">
        <v>106</v>
      </c>
      <c r="E138" s="104">
        <v>168</v>
      </c>
      <c r="F138" s="104">
        <v>160</v>
      </c>
      <c r="G138" s="104">
        <v>177</v>
      </c>
      <c r="H138" s="104">
        <v>168</v>
      </c>
      <c r="I138" s="118">
        <v>206</v>
      </c>
      <c r="J138" s="104">
        <v>174</v>
      </c>
      <c r="K138" s="104">
        <v>1318</v>
      </c>
      <c r="L138" s="104">
        <f t="shared" si="10"/>
        <v>8</v>
      </c>
      <c r="M138" s="119">
        <f t="shared" si="11"/>
        <v>164.75</v>
      </c>
      <c r="N138" s="120" t="s">
        <v>101</v>
      </c>
      <c r="O138" s="120" t="s">
        <v>87</v>
      </c>
      <c r="P138" s="99">
        <f t="shared" si="12"/>
        <v>1</v>
      </c>
    </row>
    <row r="139" spans="1:16" ht="16.2" thickBot="1" x14ac:dyDescent="0.3">
      <c r="A139" s="104">
        <v>31</v>
      </c>
      <c r="B139" s="105" t="s">
        <v>65</v>
      </c>
      <c r="C139" s="104">
        <v>196</v>
      </c>
      <c r="D139" s="104">
        <v>162</v>
      </c>
      <c r="E139" s="118">
        <v>205</v>
      </c>
      <c r="F139" s="104">
        <v>188</v>
      </c>
      <c r="G139" s="104">
        <v>168</v>
      </c>
      <c r="H139" s="104">
        <v>169</v>
      </c>
      <c r="I139" s="104">
        <v>165</v>
      </c>
      <c r="J139" s="104">
        <v>193</v>
      </c>
      <c r="K139" s="104">
        <v>1446</v>
      </c>
      <c r="L139" s="104">
        <f t="shared" si="10"/>
        <v>8</v>
      </c>
      <c r="M139" s="119">
        <f t="shared" si="11"/>
        <v>180.75</v>
      </c>
      <c r="N139" s="120" t="s">
        <v>101</v>
      </c>
      <c r="O139" s="120" t="s">
        <v>87</v>
      </c>
      <c r="P139" s="99">
        <f t="shared" si="12"/>
        <v>1</v>
      </c>
    </row>
    <row r="140" spans="1:16" ht="16.2" thickBot="1" x14ac:dyDescent="0.3">
      <c r="A140" s="104">
        <v>32</v>
      </c>
      <c r="B140" s="105" t="s">
        <v>68</v>
      </c>
      <c r="C140" s="104">
        <v>162</v>
      </c>
      <c r="D140" s="104">
        <v>127</v>
      </c>
      <c r="E140" s="104">
        <v>157</v>
      </c>
      <c r="F140" s="104">
        <v>149</v>
      </c>
      <c r="G140" s="104">
        <v>154</v>
      </c>
      <c r="H140" s="104">
        <v>146</v>
      </c>
      <c r="I140" s="104">
        <v>192</v>
      </c>
      <c r="J140" s="104">
        <v>115</v>
      </c>
      <c r="K140" s="104">
        <v>1202</v>
      </c>
      <c r="L140" s="104">
        <f t="shared" si="10"/>
        <v>8</v>
      </c>
      <c r="M140" s="104">
        <v>169.83</v>
      </c>
      <c r="N140" s="120" t="s">
        <v>101</v>
      </c>
      <c r="O140" s="120" t="s">
        <v>87</v>
      </c>
      <c r="P140" s="99">
        <f t="shared" si="12"/>
        <v>0</v>
      </c>
    </row>
    <row r="141" spans="1:16" ht="16.2" thickBot="1" x14ac:dyDescent="0.3">
      <c r="A141" s="104">
        <v>33</v>
      </c>
      <c r="B141" s="105" t="s">
        <v>145</v>
      </c>
      <c r="C141" s="104">
        <v>74</v>
      </c>
      <c r="D141" s="104">
        <v>103</v>
      </c>
      <c r="E141" s="104">
        <v>101</v>
      </c>
      <c r="F141" s="104">
        <v>114</v>
      </c>
      <c r="G141" s="104">
        <v>156</v>
      </c>
      <c r="H141" s="104">
        <v>132</v>
      </c>
      <c r="I141" s="104">
        <v>123</v>
      </c>
      <c r="J141" s="104">
        <v>113</v>
      </c>
      <c r="K141" s="104">
        <v>916</v>
      </c>
      <c r="L141" s="104">
        <f t="shared" si="10"/>
        <v>8</v>
      </c>
      <c r="M141" s="119">
        <f>SUM(K141/L141)</f>
        <v>114.5</v>
      </c>
      <c r="N141" s="120" t="s">
        <v>101</v>
      </c>
      <c r="O141" s="120" t="s">
        <v>87</v>
      </c>
      <c r="P141" s="99">
        <f t="shared" si="12"/>
        <v>0</v>
      </c>
    </row>
    <row r="142" spans="1:16" ht="16.2" thickBot="1" x14ac:dyDescent="0.3">
      <c r="A142" s="104">
        <v>34</v>
      </c>
      <c r="B142" s="105" t="s">
        <v>57</v>
      </c>
      <c r="C142" s="104">
        <v>161</v>
      </c>
      <c r="D142" s="104">
        <v>186</v>
      </c>
      <c r="E142" s="118">
        <v>211</v>
      </c>
      <c r="F142" s="104">
        <v>190</v>
      </c>
      <c r="G142" s="104">
        <v>147</v>
      </c>
      <c r="H142" s="118">
        <v>225</v>
      </c>
      <c r="I142" s="118">
        <v>205</v>
      </c>
      <c r="J142" s="104">
        <v>199</v>
      </c>
      <c r="K142" s="104">
        <v>1524</v>
      </c>
      <c r="L142" s="104">
        <f t="shared" si="10"/>
        <v>8</v>
      </c>
      <c r="M142" s="119">
        <f>SUM(K142/L142)</f>
        <v>190.5</v>
      </c>
      <c r="N142" s="120" t="s">
        <v>101</v>
      </c>
      <c r="O142" s="120" t="s">
        <v>87</v>
      </c>
      <c r="P142" s="99">
        <f t="shared" si="12"/>
        <v>3</v>
      </c>
    </row>
    <row r="143" spans="1:16" ht="16.2" thickBot="1" x14ac:dyDescent="0.3">
      <c r="A143" s="104">
        <v>35</v>
      </c>
      <c r="B143" s="105" t="s">
        <v>31</v>
      </c>
      <c r="C143" s="104">
        <v>128</v>
      </c>
      <c r="D143" s="104">
        <v>135</v>
      </c>
      <c r="E143" s="104">
        <v>119</v>
      </c>
      <c r="F143" s="104">
        <v>90</v>
      </c>
      <c r="G143" s="104">
        <v>131</v>
      </c>
      <c r="H143" s="104">
        <v>125</v>
      </c>
      <c r="I143" s="104">
        <v>136</v>
      </c>
      <c r="J143" s="104">
        <v>133</v>
      </c>
      <c r="K143" s="104">
        <v>997</v>
      </c>
      <c r="L143" s="104">
        <f t="shared" si="10"/>
        <v>8</v>
      </c>
      <c r="M143" s="104">
        <v>177.33</v>
      </c>
      <c r="N143" s="120" t="s">
        <v>101</v>
      </c>
      <c r="O143" s="120" t="s">
        <v>87</v>
      </c>
      <c r="P143" s="99">
        <f t="shared" si="12"/>
        <v>0</v>
      </c>
    </row>
    <row r="144" spans="1:16" ht="16.2" thickBot="1" x14ac:dyDescent="0.3">
      <c r="A144" s="104">
        <v>36</v>
      </c>
      <c r="B144" s="105" t="s">
        <v>26</v>
      </c>
      <c r="C144" s="118">
        <v>211</v>
      </c>
      <c r="D144" s="104">
        <v>142</v>
      </c>
      <c r="E144" s="104">
        <v>113</v>
      </c>
      <c r="F144" s="104">
        <v>148</v>
      </c>
      <c r="G144" s="104">
        <v>159</v>
      </c>
      <c r="H144" s="104">
        <v>126</v>
      </c>
      <c r="I144" s="104">
        <v>150</v>
      </c>
      <c r="J144" s="104">
        <v>149</v>
      </c>
      <c r="K144" s="104">
        <v>1198</v>
      </c>
      <c r="L144" s="104">
        <f t="shared" si="10"/>
        <v>8</v>
      </c>
      <c r="M144" s="119">
        <f>SUM(K144/L144)</f>
        <v>149.75</v>
      </c>
      <c r="N144" s="120" t="s">
        <v>101</v>
      </c>
      <c r="O144" s="120" t="s">
        <v>87</v>
      </c>
      <c r="P144" s="99">
        <f t="shared" si="12"/>
        <v>1</v>
      </c>
    </row>
    <row r="145" spans="1:16" ht="16.2" thickBot="1" x14ac:dyDescent="0.3">
      <c r="A145" s="104">
        <v>37</v>
      </c>
      <c r="B145" s="105" t="s">
        <v>44</v>
      </c>
      <c r="C145" s="104">
        <v>126</v>
      </c>
      <c r="D145" s="104">
        <v>129</v>
      </c>
      <c r="E145" s="104">
        <v>174</v>
      </c>
      <c r="F145" s="104">
        <v>133</v>
      </c>
      <c r="G145" s="104">
        <v>118</v>
      </c>
      <c r="H145" s="104">
        <v>137</v>
      </c>
      <c r="I145" s="104">
        <v>114</v>
      </c>
      <c r="J145" s="104">
        <v>158</v>
      </c>
      <c r="K145" s="104">
        <v>1089</v>
      </c>
      <c r="L145" s="104">
        <f t="shared" si="10"/>
        <v>8</v>
      </c>
      <c r="M145" s="104">
        <v>189</v>
      </c>
      <c r="N145" s="120" t="s">
        <v>101</v>
      </c>
      <c r="O145" s="120" t="s">
        <v>87</v>
      </c>
      <c r="P145" s="99">
        <f t="shared" si="12"/>
        <v>0</v>
      </c>
    </row>
    <row r="146" spans="1:16" ht="16.2" thickBot="1" x14ac:dyDescent="0.3">
      <c r="A146" s="104">
        <v>38</v>
      </c>
      <c r="B146" s="105" t="s">
        <v>84</v>
      </c>
      <c r="C146" s="104">
        <v>161</v>
      </c>
      <c r="D146" s="104">
        <v>182</v>
      </c>
      <c r="E146" s="104">
        <v>154</v>
      </c>
      <c r="F146" s="104">
        <v>169</v>
      </c>
      <c r="G146" s="104">
        <v>125</v>
      </c>
      <c r="H146" s="104">
        <v>187</v>
      </c>
      <c r="I146" s="118">
        <v>238</v>
      </c>
      <c r="J146" s="104">
        <v>158</v>
      </c>
      <c r="K146" s="104">
        <v>1374</v>
      </c>
      <c r="L146" s="104">
        <f t="shared" si="10"/>
        <v>8</v>
      </c>
      <c r="M146" s="119">
        <f t="shared" ref="M146:M156" si="13">SUM(K146/L146)</f>
        <v>171.75</v>
      </c>
      <c r="N146" s="120" t="s">
        <v>101</v>
      </c>
      <c r="O146" s="120" t="s">
        <v>87</v>
      </c>
      <c r="P146" s="99">
        <f t="shared" si="12"/>
        <v>1</v>
      </c>
    </row>
    <row r="147" spans="1:16" ht="16.2" thickBot="1" x14ac:dyDescent="0.3">
      <c r="A147" s="104">
        <v>39</v>
      </c>
      <c r="B147" s="105" t="s">
        <v>148</v>
      </c>
      <c r="C147" s="104">
        <v>187</v>
      </c>
      <c r="D147" s="104">
        <v>160</v>
      </c>
      <c r="E147" s="104">
        <v>155</v>
      </c>
      <c r="F147" s="104">
        <v>159</v>
      </c>
      <c r="G147" s="104">
        <v>143</v>
      </c>
      <c r="H147" s="104">
        <v>140</v>
      </c>
      <c r="I147" s="118">
        <v>208</v>
      </c>
      <c r="J147" s="104">
        <v>150</v>
      </c>
      <c r="K147" s="104">
        <v>1302</v>
      </c>
      <c r="L147" s="104">
        <f t="shared" si="10"/>
        <v>8</v>
      </c>
      <c r="M147" s="119">
        <f t="shared" si="13"/>
        <v>162.75</v>
      </c>
      <c r="N147" s="120" t="s">
        <v>101</v>
      </c>
      <c r="O147" s="120" t="s">
        <v>87</v>
      </c>
      <c r="P147" s="99">
        <f t="shared" si="12"/>
        <v>1</v>
      </c>
    </row>
    <row r="148" spans="1:16" ht="16.2" thickBot="1" x14ac:dyDescent="0.3">
      <c r="A148" s="104">
        <v>40</v>
      </c>
      <c r="B148" s="105" t="s">
        <v>140</v>
      </c>
      <c r="C148" s="118">
        <v>206</v>
      </c>
      <c r="D148" s="104">
        <v>179</v>
      </c>
      <c r="E148" s="104">
        <v>185</v>
      </c>
      <c r="F148" s="104">
        <v>130</v>
      </c>
      <c r="G148" s="104">
        <v>193</v>
      </c>
      <c r="H148" s="104">
        <v>147</v>
      </c>
      <c r="I148" s="104">
        <v>172</v>
      </c>
      <c r="J148" s="104">
        <v>150</v>
      </c>
      <c r="K148" s="104">
        <v>1362</v>
      </c>
      <c r="L148" s="104">
        <f t="shared" si="10"/>
        <v>8</v>
      </c>
      <c r="M148" s="119">
        <f t="shared" si="13"/>
        <v>170.25</v>
      </c>
      <c r="N148" s="120" t="s">
        <v>101</v>
      </c>
      <c r="O148" s="120" t="s">
        <v>87</v>
      </c>
      <c r="P148" s="99">
        <f t="shared" si="12"/>
        <v>1</v>
      </c>
    </row>
    <row r="149" spans="1:16" ht="16.2" thickBot="1" x14ac:dyDescent="0.3">
      <c r="A149" s="104">
        <v>41</v>
      </c>
      <c r="B149" s="105" t="s">
        <v>143</v>
      </c>
      <c r="C149" s="104">
        <v>133</v>
      </c>
      <c r="D149" s="104">
        <v>148</v>
      </c>
      <c r="E149" s="104">
        <v>150</v>
      </c>
      <c r="F149" s="104">
        <v>146</v>
      </c>
      <c r="G149" s="104">
        <v>118</v>
      </c>
      <c r="H149" s="104">
        <v>157</v>
      </c>
      <c r="I149" s="104">
        <v>168</v>
      </c>
      <c r="J149" s="104">
        <v>150</v>
      </c>
      <c r="K149" s="104">
        <v>1170</v>
      </c>
      <c r="L149" s="104">
        <f t="shared" si="10"/>
        <v>8</v>
      </c>
      <c r="M149" s="119">
        <f t="shared" si="13"/>
        <v>146.25</v>
      </c>
      <c r="N149" s="120" t="s">
        <v>101</v>
      </c>
      <c r="O149" s="120" t="s">
        <v>87</v>
      </c>
      <c r="P149" s="99">
        <f t="shared" si="12"/>
        <v>0</v>
      </c>
    </row>
    <row r="150" spans="1:16" ht="16.2" thickBot="1" x14ac:dyDescent="0.3">
      <c r="A150" s="104">
        <v>42</v>
      </c>
      <c r="B150" s="105" t="s">
        <v>144</v>
      </c>
      <c r="C150" s="104">
        <v>127</v>
      </c>
      <c r="D150" s="104">
        <v>168</v>
      </c>
      <c r="E150" s="104">
        <v>130</v>
      </c>
      <c r="F150" s="104">
        <v>123</v>
      </c>
      <c r="G150" s="104">
        <v>145</v>
      </c>
      <c r="H150" s="104">
        <v>146</v>
      </c>
      <c r="I150" s="104">
        <v>110</v>
      </c>
      <c r="J150" s="104">
        <v>121</v>
      </c>
      <c r="K150" s="104">
        <v>1070</v>
      </c>
      <c r="L150" s="104">
        <f t="shared" si="10"/>
        <v>8</v>
      </c>
      <c r="M150" s="119">
        <f t="shared" si="13"/>
        <v>133.75</v>
      </c>
      <c r="N150" s="120" t="s">
        <v>101</v>
      </c>
      <c r="O150" s="120" t="s">
        <v>87</v>
      </c>
      <c r="P150" s="99">
        <f t="shared" si="12"/>
        <v>0</v>
      </c>
    </row>
    <row r="151" spans="1:16" ht="16.2" thickBot="1" x14ac:dyDescent="0.3">
      <c r="A151" s="104">
        <v>43</v>
      </c>
      <c r="B151" s="105" t="s">
        <v>55</v>
      </c>
      <c r="C151" s="104">
        <v>191</v>
      </c>
      <c r="D151" s="104">
        <v>163</v>
      </c>
      <c r="E151" s="104">
        <v>151</v>
      </c>
      <c r="F151" s="104">
        <v>143</v>
      </c>
      <c r="G151" s="104">
        <v>143</v>
      </c>
      <c r="H151" s="104">
        <v>194</v>
      </c>
      <c r="I151" s="104">
        <v>190</v>
      </c>
      <c r="J151" s="104">
        <v>187</v>
      </c>
      <c r="K151" s="104">
        <v>1362</v>
      </c>
      <c r="L151" s="104">
        <f t="shared" si="10"/>
        <v>8</v>
      </c>
      <c r="M151" s="119">
        <f t="shared" si="13"/>
        <v>170.25</v>
      </c>
      <c r="N151" s="120" t="s">
        <v>101</v>
      </c>
      <c r="O151" s="120" t="s">
        <v>87</v>
      </c>
      <c r="P151" s="99">
        <f t="shared" si="12"/>
        <v>0</v>
      </c>
    </row>
    <row r="152" spans="1:16" ht="16.2" thickBot="1" x14ac:dyDescent="0.3">
      <c r="A152" s="104">
        <v>44</v>
      </c>
      <c r="B152" s="105" t="s">
        <v>43</v>
      </c>
      <c r="C152" s="104">
        <v>148</v>
      </c>
      <c r="D152" s="104">
        <v>127</v>
      </c>
      <c r="E152" s="104">
        <v>160</v>
      </c>
      <c r="F152" s="104">
        <v>192</v>
      </c>
      <c r="G152" s="104">
        <v>160</v>
      </c>
      <c r="H152" s="104">
        <v>167</v>
      </c>
      <c r="I152" s="104">
        <v>170</v>
      </c>
      <c r="J152" s="118">
        <v>216</v>
      </c>
      <c r="K152" s="104">
        <v>1340</v>
      </c>
      <c r="L152" s="104">
        <f t="shared" si="10"/>
        <v>8</v>
      </c>
      <c r="M152" s="119">
        <f t="shared" si="13"/>
        <v>167.5</v>
      </c>
      <c r="N152" s="120" t="s">
        <v>101</v>
      </c>
      <c r="O152" s="120" t="s">
        <v>87</v>
      </c>
      <c r="P152" s="99">
        <f t="shared" si="12"/>
        <v>1</v>
      </c>
    </row>
    <row r="153" spans="1:16" ht="16.2" thickBot="1" x14ac:dyDescent="0.3">
      <c r="A153" s="104">
        <v>45</v>
      </c>
      <c r="B153" s="105" t="s">
        <v>56</v>
      </c>
      <c r="C153" s="104">
        <v>185</v>
      </c>
      <c r="D153" s="104">
        <v>144</v>
      </c>
      <c r="E153" s="104">
        <v>145</v>
      </c>
      <c r="F153" s="104">
        <v>152</v>
      </c>
      <c r="G153" s="104">
        <v>136</v>
      </c>
      <c r="H153" s="104">
        <v>192</v>
      </c>
      <c r="I153" s="104">
        <v>165</v>
      </c>
      <c r="J153" s="104">
        <v>166</v>
      </c>
      <c r="K153" s="104">
        <v>1285</v>
      </c>
      <c r="L153" s="104">
        <f t="shared" si="10"/>
        <v>8</v>
      </c>
      <c r="M153" s="119">
        <f t="shared" si="13"/>
        <v>160.625</v>
      </c>
      <c r="N153" s="120" t="s">
        <v>101</v>
      </c>
      <c r="O153" s="120" t="s">
        <v>87</v>
      </c>
      <c r="P153" s="99">
        <f t="shared" si="12"/>
        <v>0</v>
      </c>
    </row>
    <row r="154" spans="1:16" ht="16.2" thickBot="1" x14ac:dyDescent="0.3">
      <c r="A154" s="104">
        <v>46</v>
      </c>
      <c r="B154" s="105" t="s">
        <v>141</v>
      </c>
      <c r="C154" s="104">
        <v>157</v>
      </c>
      <c r="D154" s="104">
        <v>160</v>
      </c>
      <c r="E154" s="104">
        <v>191</v>
      </c>
      <c r="F154" s="104">
        <v>190</v>
      </c>
      <c r="G154" s="104">
        <v>149</v>
      </c>
      <c r="H154" s="104">
        <v>157</v>
      </c>
      <c r="I154" s="104">
        <v>156</v>
      </c>
      <c r="J154" s="104">
        <v>173</v>
      </c>
      <c r="K154" s="104">
        <v>1333</v>
      </c>
      <c r="L154" s="104">
        <f t="shared" si="10"/>
        <v>8</v>
      </c>
      <c r="M154" s="119">
        <f t="shared" si="13"/>
        <v>166.625</v>
      </c>
      <c r="N154" s="120" t="s">
        <v>101</v>
      </c>
      <c r="O154" s="120" t="s">
        <v>87</v>
      </c>
      <c r="P154" s="99">
        <f t="shared" si="12"/>
        <v>0</v>
      </c>
    </row>
    <row r="155" spans="1:16" ht="16.2" thickBot="1" x14ac:dyDescent="0.3">
      <c r="A155" s="104">
        <v>47</v>
      </c>
      <c r="B155" s="105" t="s">
        <v>80</v>
      </c>
      <c r="C155" s="104">
        <v>129</v>
      </c>
      <c r="D155" s="104">
        <v>191</v>
      </c>
      <c r="E155" s="104">
        <v>157</v>
      </c>
      <c r="F155" s="104">
        <v>152</v>
      </c>
      <c r="G155" s="104">
        <v>157</v>
      </c>
      <c r="H155" s="104">
        <v>184</v>
      </c>
      <c r="I155" s="104">
        <v>153</v>
      </c>
      <c r="J155" s="104">
        <v>124</v>
      </c>
      <c r="K155" s="104">
        <v>1247</v>
      </c>
      <c r="L155" s="104">
        <f t="shared" si="10"/>
        <v>8</v>
      </c>
      <c r="M155" s="119">
        <f t="shared" si="13"/>
        <v>155.875</v>
      </c>
      <c r="N155" s="120" t="s">
        <v>101</v>
      </c>
      <c r="O155" s="120" t="s">
        <v>87</v>
      </c>
      <c r="P155" s="99">
        <f t="shared" si="12"/>
        <v>0</v>
      </c>
    </row>
    <row r="156" spans="1:16" ht="16.2" thickBot="1" x14ac:dyDescent="0.3">
      <c r="A156" s="104">
        <v>48</v>
      </c>
      <c r="B156" s="105" t="s">
        <v>58</v>
      </c>
      <c r="C156" s="104">
        <v>134</v>
      </c>
      <c r="D156" s="104">
        <v>143</v>
      </c>
      <c r="E156" s="104">
        <v>143</v>
      </c>
      <c r="F156" s="104">
        <v>125</v>
      </c>
      <c r="G156" s="104">
        <v>116</v>
      </c>
      <c r="H156" s="104">
        <v>133</v>
      </c>
      <c r="I156" s="104">
        <v>112</v>
      </c>
      <c r="J156" s="104">
        <v>121</v>
      </c>
      <c r="K156" s="104">
        <v>1027</v>
      </c>
      <c r="L156" s="104">
        <f t="shared" si="10"/>
        <v>8</v>
      </c>
      <c r="M156" s="119">
        <f t="shared" si="13"/>
        <v>128.375</v>
      </c>
      <c r="N156" s="120" t="s">
        <v>101</v>
      </c>
      <c r="O156" s="120" t="s">
        <v>87</v>
      </c>
      <c r="P156" s="99">
        <f t="shared" si="12"/>
        <v>0</v>
      </c>
    </row>
    <row r="157" spans="1:16" ht="16.2" thickBot="1" x14ac:dyDescent="0.3">
      <c r="A157" s="104">
        <v>49</v>
      </c>
      <c r="B157" s="105" t="s">
        <v>59</v>
      </c>
      <c r="C157" s="104">
        <v>155</v>
      </c>
      <c r="D157" s="104">
        <v>139</v>
      </c>
      <c r="E157" s="104">
        <v>145</v>
      </c>
      <c r="F157" s="104">
        <v>176</v>
      </c>
      <c r="G157" s="104">
        <v>144</v>
      </c>
      <c r="H157" s="104">
        <v>109</v>
      </c>
      <c r="I157" s="104">
        <v>148</v>
      </c>
      <c r="J157" s="104">
        <v>153</v>
      </c>
      <c r="K157" s="104">
        <v>1169</v>
      </c>
      <c r="L157" s="104">
        <f t="shared" si="10"/>
        <v>8</v>
      </c>
      <c r="M157" s="104">
        <v>183.83</v>
      </c>
      <c r="N157" s="120" t="s">
        <v>101</v>
      </c>
      <c r="O157" s="120" t="s">
        <v>87</v>
      </c>
      <c r="P157" s="99">
        <f t="shared" si="12"/>
        <v>0</v>
      </c>
    </row>
    <row r="158" spans="1:16" ht="16.2" thickBot="1" x14ac:dyDescent="0.3">
      <c r="A158" s="104">
        <v>50</v>
      </c>
      <c r="B158" s="105" t="s">
        <v>24</v>
      </c>
      <c r="C158" s="104">
        <v>141</v>
      </c>
      <c r="D158" s="104">
        <v>154</v>
      </c>
      <c r="E158" s="104">
        <v>188</v>
      </c>
      <c r="F158" s="104">
        <v>133</v>
      </c>
      <c r="G158" s="104">
        <v>144</v>
      </c>
      <c r="H158" s="104">
        <v>137</v>
      </c>
      <c r="I158" s="104">
        <v>144</v>
      </c>
      <c r="J158" s="104">
        <v>164</v>
      </c>
      <c r="K158" s="104">
        <v>1205</v>
      </c>
      <c r="L158" s="104">
        <f t="shared" si="10"/>
        <v>8</v>
      </c>
      <c r="M158" s="119">
        <f>SUM(K158/L158)</f>
        <v>150.625</v>
      </c>
      <c r="N158" s="120" t="s">
        <v>101</v>
      </c>
      <c r="O158" s="120" t="s">
        <v>87</v>
      </c>
      <c r="P158" s="99">
        <f t="shared" si="12"/>
        <v>0</v>
      </c>
    </row>
    <row r="159" spans="1:16" ht="16.2" thickBot="1" x14ac:dyDescent="0.3">
      <c r="A159" s="104">
        <v>51</v>
      </c>
      <c r="B159" s="105" t="s">
        <v>27</v>
      </c>
      <c r="C159" s="104">
        <v>192</v>
      </c>
      <c r="D159" s="104">
        <v>148</v>
      </c>
      <c r="E159" s="104">
        <v>153</v>
      </c>
      <c r="F159" s="104">
        <v>138</v>
      </c>
      <c r="G159" s="104">
        <v>162</v>
      </c>
      <c r="H159" s="104">
        <v>140</v>
      </c>
      <c r="I159" s="104">
        <v>122</v>
      </c>
      <c r="J159" s="104">
        <v>128</v>
      </c>
      <c r="K159" s="104">
        <v>1183</v>
      </c>
      <c r="L159" s="104">
        <f t="shared" si="10"/>
        <v>8</v>
      </c>
      <c r="M159" s="104">
        <v>184.83</v>
      </c>
      <c r="N159" s="120" t="s">
        <v>101</v>
      </c>
      <c r="O159" s="120" t="s">
        <v>87</v>
      </c>
      <c r="P159" s="99">
        <f t="shared" si="12"/>
        <v>0</v>
      </c>
    </row>
    <row r="160" spans="1:16" ht="16.2" thickBot="1" x14ac:dyDescent="0.3">
      <c r="A160" s="104">
        <v>52</v>
      </c>
      <c r="B160" s="105" t="s">
        <v>21</v>
      </c>
      <c r="C160" s="104">
        <v>128</v>
      </c>
      <c r="D160" s="104">
        <v>175</v>
      </c>
      <c r="E160" s="104">
        <v>135</v>
      </c>
      <c r="F160" s="104">
        <v>135</v>
      </c>
      <c r="G160" s="104">
        <v>179</v>
      </c>
      <c r="H160" s="104">
        <v>182</v>
      </c>
      <c r="I160" s="104">
        <v>179</v>
      </c>
      <c r="J160" s="104">
        <v>137</v>
      </c>
      <c r="K160" s="104">
        <v>1250</v>
      </c>
      <c r="L160" s="104">
        <f t="shared" si="10"/>
        <v>8</v>
      </c>
      <c r="M160" s="119">
        <f t="shared" ref="M160:M168" si="14">SUM(K160/L160)</f>
        <v>156.25</v>
      </c>
      <c r="N160" s="120" t="s">
        <v>101</v>
      </c>
      <c r="O160" s="120" t="s">
        <v>87</v>
      </c>
      <c r="P160" s="99">
        <f t="shared" si="12"/>
        <v>0</v>
      </c>
    </row>
    <row r="161" spans="1:16" ht="16.2" thickBot="1" x14ac:dyDescent="0.3">
      <c r="A161" s="104">
        <v>53</v>
      </c>
      <c r="B161" s="105" t="s">
        <v>93</v>
      </c>
      <c r="C161" s="104">
        <v>147</v>
      </c>
      <c r="D161" s="104">
        <v>195</v>
      </c>
      <c r="E161" s="104">
        <v>124</v>
      </c>
      <c r="F161" s="104">
        <v>138</v>
      </c>
      <c r="G161" s="104">
        <v>135</v>
      </c>
      <c r="H161" s="104">
        <v>153</v>
      </c>
      <c r="I161" s="118">
        <v>203</v>
      </c>
      <c r="J161" s="104">
        <v>142</v>
      </c>
      <c r="K161" s="104">
        <v>1237</v>
      </c>
      <c r="L161" s="104">
        <f t="shared" si="10"/>
        <v>8</v>
      </c>
      <c r="M161" s="119">
        <f t="shared" si="14"/>
        <v>154.625</v>
      </c>
      <c r="N161" s="120" t="s">
        <v>101</v>
      </c>
      <c r="O161" s="120" t="s">
        <v>87</v>
      </c>
      <c r="P161" s="99">
        <f t="shared" si="12"/>
        <v>1</v>
      </c>
    </row>
    <row r="162" spans="1:16" ht="16.2" thickBot="1" x14ac:dyDescent="0.3">
      <c r="A162" s="104">
        <v>54</v>
      </c>
      <c r="B162" s="105" t="s">
        <v>28</v>
      </c>
      <c r="C162" s="104">
        <v>185</v>
      </c>
      <c r="D162" s="104">
        <v>144</v>
      </c>
      <c r="E162" s="104">
        <v>149</v>
      </c>
      <c r="F162" s="104">
        <v>143</v>
      </c>
      <c r="G162" s="104">
        <v>161</v>
      </c>
      <c r="H162" s="104">
        <v>136</v>
      </c>
      <c r="I162" s="104">
        <v>159</v>
      </c>
      <c r="J162" s="104">
        <v>136</v>
      </c>
      <c r="K162" s="104">
        <v>1213</v>
      </c>
      <c r="L162" s="104">
        <f t="shared" si="10"/>
        <v>8</v>
      </c>
      <c r="M162" s="119">
        <f t="shared" si="14"/>
        <v>151.625</v>
      </c>
      <c r="N162" s="120" t="s">
        <v>101</v>
      </c>
      <c r="O162" s="120" t="s">
        <v>87</v>
      </c>
      <c r="P162" s="99">
        <f t="shared" si="12"/>
        <v>0</v>
      </c>
    </row>
    <row r="163" spans="1:16" ht="16.2" thickBot="1" x14ac:dyDescent="0.3">
      <c r="A163" s="104">
        <v>55</v>
      </c>
      <c r="B163" s="105" t="s">
        <v>69</v>
      </c>
      <c r="C163" s="104">
        <v>165</v>
      </c>
      <c r="D163" s="104">
        <v>150</v>
      </c>
      <c r="E163" s="104">
        <v>185</v>
      </c>
      <c r="F163" s="104">
        <v>156</v>
      </c>
      <c r="G163" s="104">
        <v>173</v>
      </c>
      <c r="H163" s="104">
        <v>158</v>
      </c>
      <c r="I163" s="104">
        <v>180</v>
      </c>
      <c r="J163" s="118">
        <v>245</v>
      </c>
      <c r="K163" s="104">
        <v>1412</v>
      </c>
      <c r="L163" s="104">
        <f t="shared" si="10"/>
        <v>8</v>
      </c>
      <c r="M163" s="119">
        <f t="shared" si="14"/>
        <v>176.5</v>
      </c>
      <c r="N163" s="120" t="s">
        <v>101</v>
      </c>
      <c r="O163" s="120" t="s">
        <v>87</v>
      </c>
      <c r="P163" s="99">
        <f t="shared" si="12"/>
        <v>1</v>
      </c>
    </row>
    <row r="164" spans="1:16" ht="16.2" thickBot="1" x14ac:dyDescent="0.3">
      <c r="A164" s="104">
        <v>56</v>
      </c>
      <c r="B164" s="105" t="s">
        <v>25</v>
      </c>
      <c r="C164" s="104">
        <v>144</v>
      </c>
      <c r="D164" s="104">
        <v>126</v>
      </c>
      <c r="E164" s="104">
        <v>125</v>
      </c>
      <c r="F164" s="118">
        <v>202</v>
      </c>
      <c r="G164" s="104">
        <v>112</v>
      </c>
      <c r="H164" s="104">
        <v>90</v>
      </c>
      <c r="I164" s="104">
        <v>139</v>
      </c>
      <c r="J164" s="104">
        <v>172</v>
      </c>
      <c r="K164" s="104">
        <v>1110</v>
      </c>
      <c r="L164" s="104">
        <f t="shared" si="10"/>
        <v>8</v>
      </c>
      <c r="M164" s="119">
        <f t="shared" si="14"/>
        <v>138.75</v>
      </c>
      <c r="N164" s="120" t="s">
        <v>101</v>
      </c>
      <c r="O164" s="120" t="s">
        <v>87</v>
      </c>
      <c r="P164" s="99">
        <f t="shared" si="12"/>
        <v>1</v>
      </c>
    </row>
    <row r="165" spans="1:16" ht="16.2" thickBot="1" x14ac:dyDescent="0.3">
      <c r="A165" s="104">
        <v>57</v>
      </c>
      <c r="B165" s="105" t="s">
        <v>94</v>
      </c>
      <c r="C165" s="104">
        <v>141</v>
      </c>
      <c r="D165" s="104">
        <v>143</v>
      </c>
      <c r="E165" s="104">
        <v>132</v>
      </c>
      <c r="F165" s="118">
        <v>204</v>
      </c>
      <c r="G165" s="118">
        <v>214</v>
      </c>
      <c r="H165" s="104">
        <v>146</v>
      </c>
      <c r="I165" s="104">
        <v>130</v>
      </c>
      <c r="J165" s="104">
        <v>180</v>
      </c>
      <c r="K165" s="104">
        <v>1290</v>
      </c>
      <c r="L165" s="104">
        <f t="shared" si="10"/>
        <v>8</v>
      </c>
      <c r="M165" s="119">
        <f t="shared" si="14"/>
        <v>161.25</v>
      </c>
      <c r="N165" s="120" t="s">
        <v>101</v>
      </c>
      <c r="O165" s="120" t="s">
        <v>87</v>
      </c>
      <c r="P165" s="99">
        <f t="shared" si="12"/>
        <v>2</v>
      </c>
    </row>
    <row r="166" spans="1:16" ht="16.2" thickBot="1" x14ac:dyDescent="0.3">
      <c r="A166" s="104">
        <v>58</v>
      </c>
      <c r="B166" s="105" t="s">
        <v>32</v>
      </c>
      <c r="C166" s="104">
        <v>150</v>
      </c>
      <c r="D166" s="104">
        <v>177</v>
      </c>
      <c r="E166" s="104">
        <v>176</v>
      </c>
      <c r="F166" s="104">
        <v>140</v>
      </c>
      <c r="G166" s="104">
        <v>171</v>
      </c>
      <c r="H166" s="104">
        <v>132</v>
      </c>
      <c r="I166" s="118">
        <v>236</v>
      </c>
      <c r="J166" s="104">
        <v>163</v>
      </c>
      <c r="K166" s="104">
        <v>1345</v>
      </c>
      <c r="L166" s="104">
        <f t="shared" si="10"/>
        <v>8</v>
      </c>
      <c r="M166" s="119">
        <f t="shared" si="14"/>
        <v>168.125</v>
      </c>
      <c r="N166" s="120" t="s">
        <v>101</v>
      </c>
      <c r="O166" s="120" t="s">
        <v>87</v>
      </c>
      <c r="P166" s="99">
        <f t="shared" si="12"/>
        <v>1</v>
      </c>
    </row>
    <row r="167" spans="1:16" ht="16.2" thickBot="1" x14ac:dyDescent="0.3">
      <c r="A167" s="104">
        <v>59</v>
      </c>
      <c r="B167" s="105" t="s">
        <v>29</v>
      </c>
      <c r="C167" s="104">
        <v>166</v>
      </c>
      <c r="D167" s="104">
        <v>116</v>
      </c>
      <c r="E167" s="104">
        <v>160</v>
      </c>
      <c r="F167" s="104">
        <v>118</v>
      </c>
      <c r="G167" s="104">
        <v>139</v>
      </c>
      <c r="H167" s="104">
        <v>108</v>
      </c>
      <c r="I167" s="104">
        <v>151</v>
      </c>
      <c r="J167" s="104">
        <v>124</v>
      </c>
      <c r="K167" s="104">
        <v>1082</v>
      </c>
      <c r="L167" s="104">
        <f t="shared" si="10"/>
        <v>8</v>
      </c>
      <c r="M167" s="119">
        <f t="shared" si="14"/>
        <v>135.25</v>
      </c>
      <c r="N167" s="120" t="s">
        <v>101</v>
      </c>
      <c r="O167" s="120" t="s">
        <v>87</v>
      </c>
      <c r="P167" s="99">
        <f t="shared" si="12"/>
        <v>0</v>
      </c>
    </row>
    <row r="168" spans="1:16" ht="16.2" thickBot="1" x14ac:dyDescent="0.3">
      <c r="A168" s="104">
        <v>60</v>
      </c>
      <c r="B168" s="105" t="s">
        <v>150</v>
      </c>
      <c r="C168" s="104">
        <v>148</v>
      </c>
      <c r="D168" s="104">
        <v>183</v>
      </c>
      <c r="E168" s="104">
        <v>149</v>
      </c>
      <c r="F168" s="104">
        <v>129</v>
      </c>
      <c r="G168" s="104">
        <v>171</v>
      </c>
      <c r="H168" s="104">
        <v>149</v>
      </c>
      <c r="I168" s="104">
        <v>146</v>
      </c>
      <c r="J168" s="104">
        <v>136</v>
      </c>
      <c r="K168" s="104">
        <v>1211</v>
      </c>
      <c r="L168" s="104">
        <f t="shared" si="10"/>
        <v>8</v>
      </c>
      <c r="M168" s="119">
        <f t="shared" si="14"/>
        <v>151.375</v>
      </c>
      <c r="N168" s="120" t="s">
        <v>101</v>
      </c>
      <c r="O168" s="120" t="s">
        <v>87</v>
      </c>
      <c r="P168" s="99">
        <f t="shared" si="12"/>
        <v>0</v>
      </c>
    </row>
    <row r="169" spans="1:16" ht="16.2" thickBot="1" x14ac:dyDescent="0.3">
      <c r="A169" s="104">
        <v>61</v>
      </c>
      <c r="B169" s="105" t="s">
        <v>151</v>
      </c>
      <c r="C169" s="104">
        <v>132</v>
      </c>
      <c r="D169" s="104">
        <v>155</v>
      </c>
      <c r="E169" s="104">
        <v>131</v>
      </c>
      <c r="F169" s="104">
        <v>134</v>
      </c>
      <c r="G169" s="104">
        <v>123</v>
      </c>
      <c r="H169" s="104">
        <v>146</v>
      </c>
      <c r="I169" s="104">
        <v>142</v>
      </c>
      <c r="J169" s="104">
        <v>117</v>
      </c>
      <c r="K169" s="104">
        <v>1080</v>
      </c>
      <c r="L169" s="104">
        <f t="shared" si="10"/>
        <v>8</v>
      </c>
      <c r="M169" s="104">
        <v>173.5</v>
      </c>
      <c r="N169" s="120" t="s">
        <v>101</v>
      </c>
      <c r="O169" s="120" t="s">
        <v>87</v>
      </c>
      <c r="P169" s="99">
        <f t="shared" si="12"/>
        <v>0</v>
      </c>
    </row>
    <row r="170" spans="1:16" ht="16.2" thickBot="1" x14ac:dyDescent="0.3">
      <c r="A170" s="104">
        <v>62</v>
      </c>
      <c r="B170" s="105" t="s">
        <v>22</v>
      </c>
      <c r="C170" s="104">
        <v>196</v>
      </c>
      <c r="D170" s="104">
        <v>167</v>
      </c>
      <c r="E170" s="104">
        <v>183</v>
      </c>
      <c r="F170" s="104">
        <v>153</v>
      </c>
      <c r="G170" s="104">
        <v>146</v>
      </c>
      <c r="H170" s="104">
        <v>149</v>
      </c>
      <c r="I170" s="104">
        <v>152</v>
      </c>
      <c r="J170" s="104">
        <v>181</v>
      </c>
      <c r="K170" s="104">
        <v>1327</v>
      </c>
      <c r="L170" s="104">
        <f t="shared" si="10"/>
        <v>8</v>
      </c>
      <c r="M170" s="119">
        <f t="shared" ref="M170:M201" si="15">SUM(K170/L170)</f>
        <v>165.875</v>
      </c>
      <c r="N170" s="120" t="s">
        <v>101</v>
      </c>
      <c r="O170" s="120" t="s">
        <v>87</v>
      </c>
      <c r="P170" s="99">
        <f t="shared" si="12"/>
        <v>0</v>
      </c>
    </row>
    <row r="171" spans="1:16" ht="16.2" thickBot="1" x14ac:dyDescent="0.3">
      <c r="A171" s="104">
        <v>63</v>
      </c>
      <c r="B171" s="105" t="s">
        <v>70</v>
      </c>
      <c r="C171" s="104">
        <v>106</v>
      </c>
      <c r="D171" s="104">
        <v>140</v>
      </c>
      <c r="E171" s="104">
        <v>121</v>
      </c>
      <c r="F171" s="104">
        <v>113</v>
      </c>
      <c r="G171" s="104">
        <v>146</v>
      </c>
      <c r="H171" s="104">
        <v>118</v>
      </c>
      <c r="I171" s="104">
        <v>111</v>
      </c>
      <c r="J171" s="104">
        <v>154</v>
      </c>
      <c r="K171" s="104">
        <v>1009</v>
      </c>
      <c r="L171" s="104">
        <f t="shared" si="10"/>
        <v>8</v>
      </c>
      <c r="M171" s="119">
        <f t="shared" si="15"/>
        <v>126.125</v>
      </c>
      <c r="N171" s="120" t="s">
        <v>103</v>
      </c>
      <c r="O171" s="120" t="s">
        <v>87</v>
      </c>
      <c r="P171" s="99">
        <f t="shared" si="12"/>
        <v>0</v>
      </c>
    </row>
    <row r="172" spans="1:16" ht="16.2" thickBot="1" x14ac:dyDescent="0.3">
      <c r="A172" s="104">
        <v>64</v>
      </c>
      <c r="B172" s="105" t="s">
        <v>14</v>
      </c>
      <c r="C172" s="104">
        <v>159</v>
      </c>
      <c r="D172" s="104">
        <v>138</v>
      </c>
      <c r="E172" s="104">
        <v>166</v>
      </c>
      <c r="F172" s="104">
        <v>138</v>
      </c>
      <c r="G172" s="104">
        <v>177</v>
      </c>
      <c r="H172" s="104">
        <v>137</v>
      </c>
      <c r="I172" s="104">
        <v>157</v>
      </c>
      <c r="J172" s="104">
        <v>162</v>
      </c>
      <c r="K172" s="104">
        <v>1234</v>
      </c>
      <c r="L172" s="104">
        <f t="shared" si="10"/>
        <v>8</v>
      </c>
      <c r="M172" s="119">
        <f t="shared" si="15"/>
        <v>154.25</v>
      </c>
      <c r="N172" s="120" t="s">
        <v>103</v>
      </c>
      <c r="O172" s="120" t="s">
        <v>87</v>
      </c>
      <c r="P172" s="99">
        <f t="shared" si="12"/>
        <v>0</v>
      </c>
    </row>
    <row r="173" spans="1:16" ht="16.2" thickBot="1" x14ac:dyDescent="0.3">
      <c r="A173" s="104">
        <v>65</v>
      </c>
      <c r="B173" s="105" t="s">
        <v>54</v>
      </c>
      <c r="C173" s="104">
        <v>150</v>
      </c>
      <c r="D173" s="104">
        <v>174</v>
      </c>
      <c r="E173" s="104">
        <v>137</v>
      </c>
      <c r="F173" s="104">
        <v>121</v>
      </c>
      <c r="G173" s="104">
        <v>143</v>
      </c>
      <c r="H173" s="104">
        <v>160</v>
      </c>
      <c r="I173" s="104">
        <v>149</v>
      </c>
      <c r="J173" s="104">
        <v>159</v>
      </c>
      <c r="K173" s="104">
        <v>1193</v>
      </c>
      <c r="L173" s="104">
        <f t="shared" si="10"/>
        <v>8</v>
      </c>
      <c r="M173" s="119">
        <f t="shared" si="15"/>
        <v>149.125</v>
      </c>
      <c r="N173" s="120" t="s">
        <v>103</v>
      </c>
      <c r="O173" s="120" t="s">
        <v>87</v>
      </c>
      <c r="P173" s="99">
        <f t="shared" si="12"/>
        <v>0</v>
      </c>
    </row>
    <row r="174" spans="1:16" ht="16.2" thickBot="1" x14ac:dyDescent="0.3">
      <c r="A174" s="104">
        <v>66</v>
      </c>
      <c r="B174" s="105" t="s">
        <v>138</v>
      </c>
      <c r="C174" s="104">
        <v>157</v>
      </c>
      <c r="D174" s="104">
        <v>102</v>
      </c>
      <c r="E174" s="104">
        <v>110</v>
      </c>
      <c r="F174" s="104">
        <v>115</v>
      </c>
      <c r="G174" s="104">
        <v>145</v>
      </c>
      <c r="H174" s="104">
        <v>132</v>
      </c>
      <c r="I174" s="104">
        <v>116</v>
      </c>
      <c r="J174" s="104">
        <v>116</v>
      </c>
      <c r="K174" s="104">
        <v>993</v>
      </c>
      <c r="L174" s="104">
        <f t="shared" ref="L174:L190" si="16">COUNT(C174:J174)</f>
        <v>8</v>
      </c>
      <c r="M174" s="119">
        <f t="shared" si="15"/>
        <v>124.125</v>
      </c>
      <c r="N174" s="120" t="s">
        <v>103</v>
      </c>
      <c r="O174" s="120" t="s">
        <v>87</v>
      </c>
      <c r="P174" s="99">
        <f t="shared" si="12"/>
        <v>0</v>
      </c>
    </row>
    <row r="175" spans="1:16" ht="16.2" thickBot="1" x14ac:dyDescent="0.3">
      <c r="A175" s="104">
        <v>67</v>
      </c>
      <c r="B175" s="105" t="s">
        <v>60</v>
      </c>
      <c r="C175" s="104">
        <v>134</v>
      </c>
      <c r="D175" s="104">
        <v>126</v>
      </c>
      <c r="E175" s="104">
        <v>127</v>
      </c>
      <c r="F175" s="104">
        <v>127</v>
      </c>
      <c r="G175" s="104">
        <v>178</v>
      </c>
      <c r="H175" s="104">
        <v>128</v>
      </c>
      <c r="I175" s="104">
        <v>119</v>
      </c>
      <c r="J175" s="104">
        <v>132</v>
      </c>
      <c r="K175" s="104">
        <v>1071</v>
      </c>
      <c r="L175" s="104">
        <f t="shared" si="16"/>
        <v>8</v>
      </c>
      <c r="M175" s="119">
        <f t="shared" si="15"/>
        <v>133.875</v>
      </c>
      <c r="N175" s="120" t="s">
        <v>103</v>
      </c>
      <c r="O175" s="120" t="s">
        <v>87</v>
      </c>
      <c r="P175" s="99">
        <f t="shared" si="12"/>
        <v>0</v>
      </c>
    </row>
    <row r="176" spans="1:16" ht="16.2" thickBot="1" x14ac:dyDescent="0.3">
      <c r="A176" s="104">
        <v>68</v>
      </c>
      <c r="B176" s="105" t="s">
        <v>35</v>
      </c>
      <c r="C176" s="104">
        <v>150</v>
      </c>
      <c r="D176" s="104">
        <v>189</v>
      </c>
      <c r="E176" s="104">
        <v>171</v>
      </c>
      <c r="F176" s="104">
        <v>140</v>
      </c>
      <c r="G176" s="104">
        <v>192</v>
      </c>
      <c r="H176" s="104">
        <v>190</v>
      </c>
      <c r="I176" s="104">
        <v>161</v>
      </c>
      <c r="J176" s="104">
        <v>168</v>
      </c>
      <c r="K176" s="104">
        <v>1361</v>
      </c>
      <c r="L176" s="104">
        <f t="shared" si="16"/>
        <v>8</v>
      </c>
      <c r="M176" s="119">
        <f t="shared" si="15"/>
        <v>170.125</v>
      </c>
      <c r="N176" s="120" t="s">
        <v>103</v>
      </c>
      <c r="O176" s="120" t="s">
        <v>87</v>
      </c>
      <c r="P176" s="99">
        <f t="shared" si="12"/>
        <v>0</v>
      </c>
    </row>
    <row r="177" spans="1:16" ht="16.2" thickBot="1" x14ac:dyDescent="0.3">
      <c r="A177" s="104">
        <v>69</v>
      </c>
      <c r="B177" s="105" t="s">
        <v>17</v>
      </c>
      <c r="C177" s="104">
        <v>137</v>
      </c>
      <c r="D177" s="104">
        <v>119</v>
      </c>
      <c r="E177" s="104">
        <v>151</v>
      </c>
      <c r="F177" s="104">
        <v>130</v>
      </c>
      <c r="G177" s="104">
        <v>159</v>
      </c>
      <c r="H177" s="104">
        <v>138</v>
      </c>
      <c r="I177" s="104">
        <v>119</v>
      </c>
      <c r="J177" s="104">
        <v>146</v>
      </c>
      <c r="K177" s="104">
        <v>1099</v>
      </c>
      <c r="L177" s="104">
        <f t="shared" si="16"/>
        <v>8</v>
      </c>
      <c r="M177" s="119">
        <f t="shared" si="15"/>
        <v>137.375</v>
      </c>
      <c r="N177" s="120" t="s">
        <v>103</v>
      </c>
      <c r="O177" s="120" t="s">
        <v>87</v>
      </c>
      <c r="P177" s="99">
        <f t="shared" si="12"/>
        <v>0</v>
      </c>
    </row>
    <row r="178" spans="1:16" ht="16.2" thickBot="1" x14ac:dyDescent="0.3">
      <c r="A178" s="104">
        <v>70</v>
      </c>
      <c r="B178" s="105" t="s">
        <v>49</v>
      </c>
      <c r="C178" s="104">
        <v>122</v>
      </c>
      <c r="D178" s="104">
        <v>142</v>
      </c>
      <c r="E178" s="104">
        <v>111</v>
      </c>
      <c r="F178" s="104">
        <v>150</v>
      </c>
      <c r="G178" s="104">
        <v>147</v>
      </c>
      <c r="H178" s="104">
        <v>178</v>
      </c>
      <c r="I178" s="104">
        <v>113</v>
      </c>
      <c r="J178" s="104">
        <v>131</v>
      </c>
      <c r="K178" s="104">
        <v>1094</v>
      </c>
      <c r="L178" s="104">
        <f t="shared" si="16"/>
        <v>8</v>
      </c>
      <c r="M178" s="119">
        <f t="shared" si="15"/>
        <v>136.75</v>
      </c>
      <c r="N178" s="120" t="s">
        <v>103</v>
      </c>
      <c r="O178" s="120" t="s">
        <v>87</v>
      </c>
      <c r="P178" s="99">
        <f t="shared" si="12"/>
        <v>0</v>
      </c>
    </row>
    <row r="179" spans="1:16" ht="16.2" thickBot="1" x14ac:dyDescent="0.3">
      <c r="A179" s="104">
        <v>71</v>
      </c>
      <c r="B179" s="105" t="s">
        <v>13</v>
      </c>
      <c r="C179" s="104">
        <v>147</v>
      </c>
      <c r="D179" s="104">
        <v>156</v>
      </c>
      <c r="E179" s="104">
        <v>157</v>
      </c>
      <c r="F179" s="104">
        <v>162</v>
      </c>
      <c r="G179" s="104">
        <v>147</v>
      </c>
      <c r="H179" s="104">
        <v>114</v>
      </c>
      <c r="I179" s="104">
        <v>128</v>
      </c>
      <c r="J179" s="104">
        <v>172</v>
      </c>
      <c r="K179" s="104">
        <v>1183</v>
      </c>
      <c r="L179" s="104">
        <f t="shared" si="16"/>
        <v>8</v>
      </c>
      <c r="M179" s="119">
        <f t="shared" si="15"/>
        <v>147.875</v>
      </c>
      <c r="N179" s="120" t="s">
        <v>103</v>
      </c>
      <c r="O179" s="120" t="s">
        <v>87</v>
      </c>
      <c r="P179" s="99">
        <f t="shared" si="12"/>
        <v>0</v>
      </c>
    </row>
    <row r="180" spans="1:16" ht="16.2" thickBot="1" x14ac:dyDescent="0.3">
      <c r="A180" s="104">
        <v>72</v>
      </c>
      <c r="B180" s="105" t="s">
        <v>34</v>
      </c>
      <c r="C180" s="104">
        <v>177</v>
      </c>
      <c r="D180" s="104">
        <v>143</v>
      </c>
      <c r="E180" s="104">
        <v>121</v>
      </c>
      <c r="F180" s="104">
        <v>190</v>
      </c>
      <c r="G180" s="118">
        <v>206</v>
      </c>
      <c r="H180" s="104">
        <v>150</v>
      </c>
      <c r="I180" s="104">
        <v>184</v>
      </c>
      <c r="J180" s="104">
        <v>159</v>
      </c>
      <c r="K180" s="104">
        <v>1330</v>
      </c>
      <c r="L180" s="104">
        <f t="shared" si="16"/>
        <v>8</v>
      </c>
      <c r="M180" s="119">
        <f t="shared" si="15"/>
        <v>166.25</v>
      </c>
      <c r="N180" s="120" t="s">
        <v>103</v>
      </c>
      <c r="O180" s="120" t="s">
        <v>87</v>
      </c>
      <c r="P180" s="99">
        <f t="shared" si="12"/>
        <v>1</v>
      </c>
    </row>
    <row r="181" spans="1:16" ht="16.2" thickBot="1" x14ac:dyDescent="0.3">
      <c r="A181" s="104">
        <v>73</v>
      </c>
      <c r="B181" s="105" t="s">
        <v>36</v>
      </c>
      <c r="C181" s="104">
        <v>126</v>
      </c>
      <c r="D181" s="104">
        <v>135</v>
      </c>
      <c r="E181" s="104">
        <v>175</v>
      </c>
      <c r="F181" s="104">
        <v>162</v>
      </c>
      <c r="G181" s="104">
        <v>148</v>
      </c>
      <c r="H181" s="104">
        <v>142</v>
      </c>
      <c r="I181" s="104">
        <v>124</v>
      </c>
      <c r="J181" s="104">
        <v>173</v>
      </c>
      <c r="K181" s="104">
        <v>1185</v>
      </c>
      <c r="L181" s="104">
        <f t="shared" si="16"/>
        <v>8</v>
      </c>
      <c r="M181" s="119">
        <f t="shared" si="15"/>
        <v>148.125</v>
      </c>
      <c r="N181" s="120" t="s">
        <v>103</v>
      </c>
      <c r="O181" s="120" t="s">
        <v>87</v>
      </c>
      <c r="P181" s="99">
        <f t="shared" si="12"/>
        <v>0</v>
      </c>
    </row>
    <row r="182" spans="1:16" ht="16.2" thickBot="1" x14ac:dyDescent="0.3">
      <c r="A182" s="104">
        <v>74</v>
      </c>
      <c r="B182" s="105" t="s">
        <v>47</v>
      </c>
      <c r="C182" s="104">
        <v>124</v>
      </c>
      <c r="D182" s="104">
        <v>164</v>
      </c>
      <c r="E182" s="104">
        <v>168</v>
      </c>
      <c r="F182" s="104">
        <v>173</v>
      </c>
      <c r="G182" s="104">
        <v>154</v>
      </c>
      <c r="H182" s="104">
        <v>197</v>
      </c>
      <c r="I182" s="104">
        <v>129</v>
      </c>
      <c r="J182" s="104">
        <v>183</v>
      </c>
      <c r="K182" s="104">
        <v>1292</v>
      </c>
      <c r="L182" s="104">
        <f t="shared" si="16"/>
        <v>8</v>
      </c>
      <c r="M182" s="119">
        <f t="shared" si="15"/>
        <v>161.5</v>
      </c>
      <c r="N182" s="120" t="s">
        <v>103</v>
      </c>
      <c r="O182" s="120" t="s">
        <v>87</v>
      </c>
      <c r="P182" s="99">
        <f t="shared" si="12"/>
        <v>0</v>
      </c>
    </row>
    <row r="183" spans="1:16" ht="16.2" thickBot="1" x14ac:dyDescent="0.3">
      <c r="A183" s="104">
        <v>75</v>
      </c>
      <c r="B183" s="105" t="s">
        <v>12</v>
      </c>
      <c r="C183" s="104">
        <v>176</v>
      </c>
      <c r="D183" s="118">
        <v>202</v>
      </c>
      <c r="E183" s="104">
        <v>178</v>
      </c>
      <c r="F183" s="104">
        <v>155</v>
      </c>
      <c r="G183" s="104">
        <v>169</v>
      </c>
      <c r="H183" s="104">
        <v>158</v>
      </c>
      <c r="I183" s="104">
        <v>178</v>
      </c>
      <c r="J183" s="104">
        <v>158</v>
      </c>
      <c r="K183" s="104">
        <v>1374</v>
      </c>
      <c r="L183" s="104">
        <f t="shared" si="16"/>
        <v>8</v>
      </c>
      <c r="M183" s="119">
        <f t="shared" si="15"/>
        <v>171.75</v>
      </c>
      <c r="N183" s="120" t="s">
        <v>103</v>
      </c>
      <c r="O183" s="120" t="s">
        <v>87</v>
      </c>
      <c r="P183" s="99">
        <f t="shared" si="12"/>
        <v>1</v>
      </c>
    </row>
    <row r="184" spans="1:16" ht="16.2" thickBot="1" x14ac:dyDescent="0.3">
      <c r="A184" s="104">
        <v>76</v>
      </c>
      <c r="B184" s="105" t="s">
        <v>146</v>
      </c>
      <c r="C184" s="104">
        <v>165</v>
      </c>
      <c r="D184" s="104">
        <v>170</v>
      </c>
      <c r="E184" s="104">
        <v>170</v>
      </c>
      <c r="F184" s="104">
        <v>158</v>
      </c>
      <c r="G184" s="118">
        <v>222</v>
      </c>
      <c r="H184" s="104">
        <v>183</v>
      </c>
      <c r="I184" s="104">
        <v>138</v>
      </c>
      <c r="J184" s="104">
        <v>169</v>
      </c>
      <c r="K184" s="104">
        <v>1375</v>
      </c>
      <c r="L184" s="104">
        <f t="shared" si="16"/>
        <v>8</v>
      </c>
      <c r="M184" s="119">
        <f t="shared" si="15"/>
        <v>171.875</v>
      </c>
      <c r="N184" s="120" t="s">
        <v>103</v>
      </c>
      <c r="O184" s="120" t="s">
        <v>87</v>
      </c>
      <c r="P184" s="99">
        <f t="shared" si="12"/>
        <v>1</v>
      </c>
    </row>
    <row r="185" spans="1:16" ht="16.2" thickBot="1" x14ac:dyDescent="0.3">
      <c r="A185" s="104">
        <v>77</v>
      </c>
      <c r="B185" s="105" t="s">
        <v>50</v>
      </c>
      <c r="C185" s="104">
        <v>172</v>
      </c>
      <c r="D185" s="104">
        <v>134</v>
      </c>
      <c r="E185" s="104">
        <v>145</v>
      </c>
      <c r="F185" s="104">
        <v>134</v>
      </c>
      <c r="G185" s="104">
        <v>154</v>
      </c>
      <c r="H185" s="104">
        <v>146</v>
      </c>
      <c r="I185" s="104">
        <v>131</v>
      </c>
      <c r="J185" s="104">
        <v>169</v>
      </c>
      <c r="K185" s="104">
        <v>1185</v>
      </c>
      <c r="L185" s="104">
        <f t="shared" si="16"/>
        <v>8</v>
      </c>
      <c r="M185" s="119">
        <f t="shared" si="15"/>
        <v>148.125</v>
      </c>
      <c r="N185" s="120" t="s">
        <v>103</v>
      </c>
      <c r="O185" s="120" t="s">
        <v>87</v>
      </c>
      <c r="P185" s="99">
        <f t="shared" si="12"/>
        <v>0</v>
      </c>
    </row>
    <row r="186" spans="1:16" ht="16.2" thickBot="1" x14ac:dyDescent="0.3">
      <c r="A186" s="104">
        <v>78</v>
      </c>
      <c r="B186" s="105" t="s">
        <v>15</v>
      </c>
      <c r="C186" s="104">
        <v>147</v>
      </c>
      <c r="D186" s="104">
        <v>114</v>
      </c>
      <c r="E186" s="104">
        <v>130</v>
      </c>
      <c r="F186" s="104">
        <v>160</v>
      </c>
      <c r="G186" s="104">
        <v>137</v>
      </c>
      <c r="H186" s="104">
        <v>192</v>
      </c>
      <c r="I186" s="104">
        <v>126</v>
      </c>
      <c r="J186" s="104">
        <v>154</v>
      </c>
      <c r="K186" s="104">
        <v>1160</v>
      </c>
      <c r="L186" s="104">
        <f t="shared" si="16"/>
        <v>8</v>
      </c>
      <c r="M186" s="119">
        <f t="shared" si="15"/>
        <v>145</v>
      </c>
      <c r="N186" s="120" t="s">
        <v>103</v>
      </c>
      <c r="O186" s="120" t="s">
        <v>87</v>
      </c>
      <c r="P186" s="99">
        <f t="shared" si="12"/>
        <v>0</v>
      </c>
    </row>
    <row r="187" spans="1:16" ht="16.2" thickBot="1" x14ac:dyDescent="0.3">
      <c r="A187" s="104">
        <v>79</v>
      </c>
      <c r="B187" s="105" t="s">
        <v>137</v>
      </c>
      <c r="C187" s="104">
        <v>113</v>
      </c>
      <c r="D187" s="104">
        <v>159</v>
      </c>
      <c r="E187" s="104">
        <v>127</v>
      </c>
      <c r="F187" s="104">
        <v>159</v>
      </c>
      <c r="G187" s="104">
        <v>159</v>
      </c>
      <c r="H187" s="104">
        <v>159</v>
      </c>
      <c r="I187" s="104">
        <v>147</v>
      </c>
      <c r="J187" s="104">
        <v>140</v>
      </c>
      <c r="K187" s="104">
        <v>1163</v>
      </c>
      <c r="L187" s="104">
        <f t="shared" si="16"/>
        <v>8</v>
      </c>
      <c r="M187" s="119">
        <f t="shared" si="15"/>
        <v>145.375</v>
      </c>
      <c r="N187" s="120" t="s">
        <v>103</v>
      </c>
      <c r="O187" s="120" t="s">
        <v>87</v>
      </c>
      <c r="P187" s="99">
        <f t="shared" si="12"/>
        <v>0</v>
      </c>
    </row>
    <row r="188" spans="1:16" ht="16.2" thickBot="1" x14ac:dyDescent="0.3">
      <c r="A188" s="104">
        <v>80</v>
      </c>
      <c r="B188" s="105" t="s">
        <v>52</v>
      </c>
      <c r="C188" s="104">
        <v>195</v>
      </c>
      <c r="D188" s="104">
        <v>166</v>
      </c>
      <c r="E188" s="104">
        <v>179</v>
      </c>
      <c r="F188" s="104">
        <v>123</v>
      </c>
      <c r="G188" s="104">
        <v>148</v>
      </c>
      <c r="H188" s="104">
        <v>154</v>
      </c>
      <c r="I188" s="104">
        <v>151</v>
      </c>
      <c r="J188" s="104">
        <v>158</v>
      </c>
      <c r="K188" s="104">
        <v>1274</v>
      </c>
      <c r="L188" s="104">
        <f t="shared" si="16"/>
        <v>8</v>
      </c>
      <c r="M188" s="119">
        <f t="shared" si="15"/>
        <v>159.25</v>
      </c>
      <c r="N188" s="120" t="s">
        <v>103</v>
      </c>
      <c r="O188" s="120" t="s">
        <v>87</v>
      </c>
      <c r="P188" s="99">
        <f t="shared" si="12"/>
        <v>0</v>
      </c>
    </row>
    <row r="189" spans="1:16" ht="16.2" thickBot="1" x14ac:dyDescent="0.3">
      <c r="A189" s="104">
        <v>81</v>
      </c>
      <c r="B189" s="105" t="s">
        <v>16</v>
      </c>
      <c r="C189" s="104">
        <v>146</v>
      </c>
      <c r="D189" s="104">
        <v>169</v>
      </c>
      <c r="E189" s="104">
        <v>181</v>
      </c>
      <c r="F189" s="104">
        <v>182</v>
      </c>
      <c r="G189" s="104">
        <v>144</v>
      </c>
      <c r="H189" s="104">
        <v>179</v>
      </c>
      <c r="I189" s="104">
        <v>194</v>
      </c>
      <c r="J189" s="104">
        <v>161</v>
      </c>
      <c r="K189" s="104">
        <v>1356</v>
      </c>
      <c r="L189" s="104">
        <f t="shared" si="16"/>
        <v>8</v>
      </c>
      <c r="M189" s="119">
        <f t="shared" si="15"/>
        <v>169.5</v>
      </c>
      <c r="N189" s="120" t="s">
        <v>103</v>
      </c>
      <c r="O189" s="120" t="s">
        <v>87</v>
      </c>
      <c r="P189" s="99">
        <f t="shared" si="12"/>
        <v>0</v>
      </c>
    </row>
    <row r="190" spans="1:16" ht="16.2" thickBot="1" x14ac:dyDescent="0.3">
      <c r="A190" s="104">
        <v>82</v>
      </c>
      <c r="B190" s="105" t="s">
        <v>11</v>
      </c>
      <c r="C190" s="104">
        <v>152</v>
      </c>
      <c r="D190" s="104">
        <v>171</v>
      </c>
      <c r="E190" s="104">
        <v>169</v>
      </c>
      <c r="F190" s="104">
        <v>179</v>
      </c>
      <c r="G190" s="104">
        <v>144</v>
      </c>
      <c r="H190" s="104">
        <v>164</v>
      </c>
      <c r="I190" s="104">
        <v>124</v>
      </c>
      <c r="J190" s="118">
        <v>200</v>
      </c>
      <c r="K190" s="104">
        <v>1303</v>
      </c>
      <c r="L190" s="104">
        <f t="shared" si="16"/>
        <v>8</v>
      </c>
      <c r="M190" s="119">
        <f t="shared" si="15"/>
        <v>162.875</v>
      </c>
      <c r="N190" s="120" t="s">
        <v>103</v>
      </c>
      <c r="O190" s="120" t="s">
        <v>87</v>
      </c>
      <c r="P190" s="99">
        <f t="shared" si="12"/>
        <v>1</v>
      </c>
    </row>
    <row r="191" spans="1:16" ht="16.2" thickBot="1" x14ac:dyDescent="0.3">
      <c r="A191" s="137">
        <v>1</v>
      </c>
      <c r="B191" s="12" t="s">
        <v>72</v>
      </c>
      <c r="C191" s="127">
        <v>165</v>
      </c>
      <c r="D191" s="127">
        <v>197</v>
      </c>
      <c r="E191" s="127">
        <v>178</v>
      </c>
      <c r="F191" s="127">
        <v>149</v>
      </c>
      <c r="G191" s="128">
        <v>224</v>
      </c>
      <c r="H191" s="127">
        <v>193</v>
      </c>
      <c r="I191" s="138"/>
      <c r="J191" s="138"/>
      <c r="K191" s="127">
        <v>1106</v>
      </c>
      <c r="L191" s="110">
        <f>COUNT(C191:H191)</f>
        <v>6</v>
      </c>
      <c r="M191" s="16">
        <f t="shared" si="15"/>
        <v>184.33333333333334</v>
      </c>
      <c r="N191" s="110" t="s">
        <v>99</v>
      </c>
      <c r="O191" s="121" t="s">
        <v>89</v>
      </c>
      <c r="P191" s="99">
        <f t="shared" si="12"/>
        <v>1</v>
      </c>
    </row>
    <row r="192" spans="1:16" ht="16.2" thickBot="1" x14ac:dyDescent="0.3">
      <c r="A192" s="101">
        <v>2</v>
      </c>
      <c r="B192" s="12" t="s">
        <v>139</v>
      </c>
      <c r="C192" s="127">
        <v>178</v>
      </c>
      <c r="D192" s="127">
        <v>150</v>
      </c>
      <c r="E192" s="127">
        <v>171</v>
      </c>
      <c r="F192" s="128">
        <v>214</v>
      </c>
      <c r="G192" s="127">
        <v>148</v>
      </c>
      <c r="H192" s="128">
        <v>215</v>
      </c>
      <c r="I192" s="138"/>
      <c r="J192" s="138"/>
      <c r="K192" s="127">
        <v>1076</v>
      </c>
      <c r="L192" s="110">
        <f t="shared" ref="L192:L255" si="17">COUNT(C192:H192)</f>
        <v>6</v>
      </c>
      <c r="M192" s="16">
        <f t="shared" si="15"/>
        <v>179.33333333333334</v>
      </c>
      <c r="N192" s="110" t="s">
        <v>99</v>
      </c>
      <c r="O192" s="121" t="s">
        <v>89</v>
      </c>
      <c r="P192" s="99">
        <f t="shared" si="12"/>
        <v>2</v>
      </c>
    </row>
    <row r="193" spans="1:16" ht="16.2" thickBot="1" x14ac:dyDescent="0.3">
      <c r="A193" s="101">
        <v>3</v>
      </c>
      <c r="B193" s="12" t="s">
        <v>74</v>
      </c>
      <c r="C193" s="127">
        <v>181</v>
      </c>
      <c r="D193" s="127">
        <v>176</v>
      </c>
      <c r="E193" s="128">
        <v>247</v>
      </c>
      <c r="F193" s="127">
        <v>193</v>
      </c>
      <c r="G193" s="127">
        <v>159</v>
      </c>
      <c r="H193" s="128">
        <v>214</v>
      </c>
      <c r="I193" s="138"/>
      <c r="J193" s="138"/>
      <c r="K193" s="127">
        <v>1170</v>
      </c>
      <c r="L193" s="110">
        <f t="shared" si="17"/>
        <v>6</v>
      </c>
      <c r="M193" s="16">
        <f t="shared" si="15"/>
        <v>195</v>
      </c>
      <c r="N193" s="110" t="s">
        <v>99</v>
      </c>
      <c r="O193" s="121" t="s">
        <v>89</v>
      </c>
      <c r="P193" s="99">
        <f t="shared" si="12"/>
        <v>2</v>
      </c>
    </row>
    <row r="194" spans="1:16" ht="16.2" thickBot="1" x14ac:dyDescent="0.3">
      <c r="A194" s="101">
        <v>4</v>
      </c>
      <c r="B194" s="12" t="s">
        <v>71</v>
      </c>
      <c r="C194" s="127">
        <v>161</v>
      </c>
      <c r="D194" s="127">
        <v>197</v>
      </c>
      <c r="E194" s="127">
        <v>189</v>
      </c>
      <c r="F194" s="127">
        <v>180</v>
      </c>
      <c r="G194" s="127">
        <v>182</v>
      </c>
      <c r="H194" s="127">
        <v>191</v>
      </c>
      <c r="I194" s="138"/>
      <c r="J194" s="138"/>
      <c r="K194" s="127">
        <v>1100</v>
      </c>
      <c r="L194" s="110">
        <f t="shared" si="17"/>
        <v>6</v>
      </c>
      <c r="M194" s="16">
        <f t="shared" si="15"/>
        <v>183.33333333333334</v>
      </c>
      <c r="N194" s="110" t="s">
        <v>99</v>
      </c>
      <c r="O194" s="121" t="s">
        <v>89</v>
      </c>
      <c r="P194" s="99">
        <f t="shared" si="12"/>
        <v>0</v>
      </c>
    </row>
    <row r="195" spans="1:16" ht="16.2" thickBot="1" x14ac:dyDescent="0.3">
      <c r="A195" s="101">
        <v>5</v>
      </c>
      <c r="B195" s="12" t="s">
        <v>64</v>
      </c>
      <c r="C195" s="127">
        <v>150</v>
      </c>
      <c r="D195" s="127">
        <v>152</v>
      </c>
      <c r="E195" s="127">
        <v>177</v>
      </c>
      <c r="F195" s="128">
        <v>238</v>
      </c>
      <c r="G195" s="128">
        <v>241</v>
      </c>
      <c r="H195" s="127">
        <v>169</v>
      </c>
      <c r="I195" s="138"/>
      <c r="J195" s="138"/>
      <c r="K195" s="127">
        <v>1127</v>
      </c>
      <c r="L195" s="110">
        <f t="shared" si="17"/>
        <v>6</v>
      </c>
      <c r="M195" s="16">
        <f t="shared" si="15"/>
        <v>187.83333333333334</v>
      </c>
      <c r="N195" s="110" t="s">
        <v>99</v>
      </c>
      <c r="O195" s="121" t="s">
        <v>89</v>
      </c>
      <c r="P195" s="99">
        <f t="shared" ref="P195:P258" si="18">COUNTIF(C195:J195,"&gt;199")</f>
        <v>2</v>
      </c>
    </row>
    <row r="196" spans="1:16" ht="16.2" thickBot="1" x14ac:dyDescent="0.3">
      <c r="A196" s="101">
        <v>6</v>
      </c>
      <c r="B196" s="12" t="s">
        <v>42</v>
      </c>
      <c r="C196" s="127">
        <v>190</v>
      </c>
      <c r="D196" s="128">
        <v>211</v>
      </c>
      <c r="E196" s="127">
        <v>156</v>
      </c>
      <c r="F196" s="127">
        <v>182</v>
      </c>
      <c r="G196" s="127">
        <v>174</v>
      </c>
      <c r="H196" s="128">
        <v>218</v>
      </c>
      <c r="I196" s="138"/>
      <c r="J196" s="138"/>
      <c r="K196" s="127">
        <v>1131</v>
      </c>
      <c r="L196" s="110">
        <f t="shared" si="17"/>
        <v>6</v>
      </c>
      <c r="M196" s="16">
        <f t="shared" si="15"/>
        <v>188.5</v>
      </c>
      <c r="N196" s="110" t="s">
        <v>99</v>
      </c>
      <c r="O196" s="121" t="s">
        <v>89</v>
      </c>
      <c r="P196" s="99">
        <f t="shared" si="18"/>
        <v>2</v>
      </c>
    </row>
    <row r="197" spans="1:16" ht="16.2" thickBot="1" x14ac:dyDescent="0.3">
      <c r="A197" s="101">
        <v>7</v>
      </c>
      <c r="B197" s="12" t="s">
        <v>73</v>
      </c>
      <c r="C197" s="127">
        <v>181</v>
      </c>
      <c r="D197" s="127">
        <v>169</v>
      </c>
      <c r="E197" s="127">
        <v>197</v>
      </c>
      <c r="F197" s="127">
        <v>158</v>
      </c>
      <c r="G197" s="127">
        <v>179</v>
      </c>
      <c r="H197" s="127">
        <v>197</v>
      </c>
      <c r="I197" s="138"/>
      <c r="J197" s="138"/>
      <c r="K197" s="127">
        <v>1081</v>
      </c>
      <c r="L197" s="110">
        <f t="shared" si="17"/>
        <v>6</v>
      </c>
      <c r="M197" s="16">
        <f t="shared" si="15"/>
        <v>180.16666666666666</v>
      </c>
      <c r="N197" s="110" t="s">
        <v>99</v>
      </c>
      <c r="O197" s="121" t="s">
        <v>89</v>
      </c>
      <c r="P197" s="99">
        <f t="shared" si="18"/>
        <v>0</v>
      </c>
    </row>
    <row r="198" spans="1:16" ht="16.2" thickBot="1" x14ac:dyDescent="0.3">
      <c r="A198" s="101">
        <v>8</v>
      </c>
      <c r="B198" s="12" t="s">
        <v>53</v>
      </c>
      <c r="C198" s="127">
        <v>147</v>
      </c>
      <c r="D198" s="127">
        <v>144</v>
      </c>
      <c r="E198" s="127">
        <v>172</v>
      </c>
      <c r="F198" s="127">
        <v>139</v>
      </c>
      <c r="G198" s="127">
        <v>148</v>
      </c>
      <c r="H198" s="127">
        <v>152</v>
      </c>
      <c r="I198" s="138"/>
      <c r="J198" s="138"/>
      <c r="K198" s="127">
        <v>902</v>
      </c>
      <c r="L198" s="110">
        <f t="shared" si="17"/>
        <v>6</v>
      </c>
      <c r="M198" s="16">
        <f t="shared" si="15"/>
        <v>150.33333333333334</v>
      </c>
      <c r="N198" s="110" t="s">
        <v>99</v>
      </c>
      <c r="O198" s="121" t="s">
        <v>89</v>
      </c>
      <c r="P198" s="99">
        <f t="shared" si="18"/>
        <v>0</v>
      </c>
    </row>
    <row r="199" spans="1:16" ht="16.2" thickBot="1" x14ac:dyDescent="0.3">
      <c r="A199" s="101">
        <v>9</v>
      </c>
      <c r="B199" s="12" t="s">
        <v>23</v>
      </c>
      <c r="C199" s="128">
        <v>211</v>
      </c>
      <c r="D199" s="127">
        <v>194</v>
      </c>
      <c r="E199" s="127">
        <v>175</v>
      </c>
      <c r="F199" s="128">
        <v>206</v>
      </c>
      <c r="G199" s="127">
        <v>186</v>
      </c>
      <c r="H199" s="128">
        <v>232</v>
      </c>
      <c r="I199" s="138"/>
      <c r="J199" s="138"/>
      <c r="K199" s="127">
        <v>1204</v>
      </c>
      <c r="L199" s="110">
        <f t="shared" si="17"/>
        <v>6</v>
      </c>
      <c r="M199" s="16">
        <f t="shared" si="15"/>
        <v>200.66666666666666</v>
      </c>
      <c r="N199" s="110" t="s">
        <v>100</v>
      </c>
      <c r="O199" s="121" t="s">
        <v>89</v>
      </c>
      <c r="P199" s="99">
        <f t="shared" si="18"/>
        <v>3</v>
      </c>
    </row>
    <row r="200" spans="1:16" ht="16.2" thickBot="1" x14ac:dyDescent="0.3">
      <c r="A200" s="101">
        <v>10</v>
      </c>
      <c r="B200" s="12" t="s">
        <v>20</v>
      </c>
      <c r="C200" s="127">
        <v>157</v>
      </c>
      <c r="D200" s="128">
        <v>213</v>
      </c>
      <c r="E200" s="127">
        <v>186</v>
      </c>
      <c r="F200" s="127">
        <v>190</v>
      </c>
      <c r="G200" s="127">
        <v>192</v>
      </c>
      <c r="H200" s="128">
        <v>204</v>
      </c>
      <c r="I200" s="138"/>
      <c r="J200" s="138"/>
      <c r="K200" s="127">
        <v>1142</v>
      </c>
      <c r="L200" s="110">
        <f t="shared" si="17"/>
        <v>6</v>
      </c>
      <c r="M200" s="16">
        <f t="shared" si="15"/>
        <v>190.33333333333334</v>
      </c>
      <c r="N200" s="110" t="s">
        <v>100</v>
      </c>
      <c r="O200" s="121" t="s">
        <v>89</v>
      </c>
      <c r="P200" s="99">
        <f t="shared" si="18"/>
        <v>2</v>
      </c>
    </row>
    <row r="201" spans="1:16" ht="16.2" thickBot="1" x14ac:dyDescent="0.3">
      <c r="A201" s="101">
        <v>11</v>
      </c>
      <c r="B201" s="12" t="s">
        <v>154</v>
      </c>
      <c r="C201" s="127">
        <v>184</v>
      </c>
      <c r="D201" s="128">
        <v>202</v>
      </c>
      <c r="E201" s="127">
        <v>172</v>
      </c>
      <c r="F201" s="127">
        <v>175</v>
      </c>
      <c r="G201" s="127">
        <v>190</v>
      </c>
      <c r="H201" s="128">
        <v>201</v>
      </c>
      <c r="I201" s="138"/>
      <c r="J201" s="138"/>
      <c r="K201" s="127">
        <v>1124</v>
      </c>
      <c r="L201" s="110">
        <f t="shared" si="17"/>
        <v>6</v>
      </c>
      <c r="M201" s="139">
        <f t="shared" si="15"/>
        <v>187.33333333333334</v>
      </c>
      <c r="N201" s="110" t="s">
        <v>100</v>
      </c>
      <c r="O201" s="121" t="s">
        <v>89</v>
      </c>
      <c r="P201" s="99">
        <f t="shared" si="18"/>
        <v>2</v>
      </c>
    </row>
    <row r="202" spans="1:16" ht="16.2" thickBot="1" x14ac:dyDescent="0.3">
      <c r="A202" s="101">
        <v>12</v>
      </c>
      <c r="B202" s="12" t="s">
        <v>19</v>
      </c>
      <c r="C202" s="127">
        <v>195</v>
      </c>
      <c r="D202" s="127">
        <v>184</v>
      </c>
      <c r="E202" s="127">
        <v>156</v>
      </c>
      <c r="F202" s="128">
        <v>215</v>
      </c>
      <c r="G202" s="127">
        <v>161</v>
      </c>
      <c r="H202" s="127">
        <v>170</v>
      </c>
      <c r="I202" s="138"/>
      <c r="J202" s="138"/>
      <c r="K202" s="127">
        <v>1081</v>
      </c>
      <c r="L202" s="110">
        <f t="shared" si="17"/>
        <v>6</v>
      </c>
      <c r="M202" s="16">
        <f t="shared" ref="M202:M233" si="19">SUM(K202/L202)</f>
        <v>180.16666666666666</v>
      </c>
      <c r="N202" s="110" t="s">
        <v>100</v>
      </c>
      <c r="O202" s="121" t="s">
        <v>89</v>
      </c>
      <c r="P202" s="99">
        <f t="shared" si="18"/>
        <v>1</v>
      </c>
    </row>
    <row r="203" spans="1:16" ht="16.2" thickBot="1" x14ac:dyDescent="0.3">
      <c r="A203" s="101">
        <v>13</v>
      </c>
      <c r="B203" s="12" t="s">
        <v>82</v>
      </c>
      <c r="C203" s="127">
        <v>158</v>
      </c>
      <c r="D203" s="127">
        <v>179</v>
      </c>
      <c r="E203" s="127">
        <v>191</v>
      </c>
      <c r="F203" s="127">
        <v>172</v>
      </c>
      <c r="G203" s="127">
        <v>179</v>
      </c>
      <c r="H203" s="127">
        <v>146</v>
      </c>
      <c r="I203" s="138"/>
      <c r="J203" s="138"/>
      <c r="K203" s="127">
        <v>1025</v>
      </c>
      <c r="L203" s="110">
        <f t="shared" si="17"/>
        <v>6</v>
      </c>
      <c r="M203" s="16">
        <f t="shared" si="19"/>
        <v>170.83333333333334</v>
      </c>
      <c r="N203" s="110" t="s">
        <v>100</v>
      </c>
      <c r="O203" s="121" t="s">
        <v>89</v>
      </c>
      <c r="P203" s="99">
        <f t="shared" si="18"/>
        <v>0</v>
      </c>
    </row>
    <row r="204" spans="1:16" ht="16.2" thickBot="1" x14ac:dyDescent="0.3">
      <c r="A204" s="101">
        <v>14</v>
      </c>
      <c r="B204" s="12" t="s">
        <v>153</v>
      </c>
      <c r="C204" s="127">
        <v>139</v>
      </c>
      <c r="D204" s="127">
        <v>149</v>
      </c>
      <c r="E204" s="127">
        <v>181</v>
      </c>
      <c r="F204" s="127">
        <v>181</v>
      </c>
      <c r="G204" s="127">
        <v>195</v>
      </c>
      <c r="H204" s="127">
        <v>141</v>
      </c>
      <c r="I204" s="138"/>
      <c r="J204" s="138"/>
      <c r="K204" s="127">
        <v>986</v>
      </c>
      <c r="L204" s="110">
        <f t="shared" si="17"/>
        <v>6</v>
      </c>
      <c r="M204" s="16">
        <f t="shared" si="19"/>
        <v>164.33333333333334</v>
      </c>
      <c r="N204" s="110" t="s">
        <v>100</v>
      </c>
      <c r="O204" s="121" t="s">
        <v>89</v>
      </c>
      <c r="P204" s="99">
        <f t="shared" si="18"/>
        <v>0</v>
      </c>
    </row>
    <row r="205" spans="1:16" ht="16.2" thickBot="1" x14ac:dyDescent="0.3">
      <c r="A205" s="101">
        <v>15</v>
      </c>
      <c r="B205" s="12" t="s">
        <v>155</v>
      </c>
      <c r="C205" s="127">
        <v>160</v>
      </c>
      <c r="D205" s="127">
        <v>144</v>
      </c>
      <c r="E205" s="127">
        <v>156</v>
      </c>
      <c r="F205" s="127">
        <v>188</v>
      </c>
      <c r="G205" s="127">
        <v>172</v>
      </c>
      <c r="H205" s="127">
        <v>134</v>
      </c>
      <c r="I205" s="138"/>
      <c r="J205" s="138"/>
      <c r="K205" s="127">
        <v>954</v>
      </c>
      <c r="L205" s="110">
        <f t="shared" si="17"/>
        <v>6</v>
      </c>
      <c r="M205" s="16">
        <f t="shared" si="19"/>
        <v>159</v>
      </c>
      <c r="N205" s="110" t="s">
        <v>100</v>
      </c>
      <c r="O205" s="121" t="s">
        <v>89</v>
      </c>
      <c r="P205" s="99">
        <f t="shared" si="18"/>
        <v>0</v>
      </c>
    </row>
    <row r="206" spans="1:16" ht="16.2" thickBot="1" x14ac:dyDescent="0.3">
      <c r="A206" s="101">
        <v>16</v>
      </c>
      <c r="B206" s="12" t="s">
        <v>75</v>
      </c>
      <c r="C206" s="127">
        <v>144</v>
      </c>
      <c r="D206" s="127">
        <v>170</v>
      </c>
      <c r="E206" s="127">
        <v>185</v>
      </c>
      <c r="F206" s="127">
        <v>185</v>
      </c>
      <c r="G206" s="127">
        <v>168</v>
      </c>
      <c r="H206" s="128">
        <v>201</v>
      </c>
      <c r="I206" s="138"/>
      <c r="J206" s="138"/>
      <c r="K206" s="127">
        <v>1053</v>
      </c>
      <c r="L206" s="110">
        <f t="shared" si="17"/>
        <v>6</v>
      </c>
      <c r="M206" s="16">
        <f t="shared" si="19"/>
        <v>175.5</v>
      </c>
      <c r="N206" s="110" t="s">
        <v>100</v>
      </c>
      <c r="O206" s="121" t="s">
        <v>89</v>
      </c>
      <c r="P206" s="99">
        <f t="shared" si="18"/>
        <v>1</v>
      </c>
    </row>
    <row r="207" spans="1:16" ht="16.2" thickBot="1" x14ac:dyDescent="0.3">
      <c r="A207" s="101">
        <v>17</v>
      </c>
      <c r="B207" s="12" t="s">
        <v>39</v>
      </c>
      <c r="C207" s="127">
        <v>191</v>
      </c>
      <c r="D207" s="127">
        <v>173</v>
      </c>
      <c r="E207" s="127">
        <v>150</v>
      </c>
      <c r="F207" s="127">
        <v>182</v>
      </c>
      <c r="G207" s="128">
        <v>201</v>
      </c>
      <c r="H207" s="128">
        <v>200</v>
      </c>
      <c r="I207" s="138"/>
      <c r="J207" s="138"/>
      <c r="K207" s="127">
        <v>1097</v>
      </c>
      <c r="L207" s="110">
        <f t="shared" si="17"/>
        <v>6</v>
      </c>
      <c r="M207" s="16">
        <f t="shared" si="19"/>
        <v>182.83333333333334</v>
      </c>
      <c r="N207" s="110" t="s">
        <v>100</v>
      </c>
      <c r="O207" s="121" t="s">
        <v>89</v>
      </c>
      <c r="P207" s="99">
        <f t="shared" si="18"/>
        <v>2</v>
      </c>
    </row>
    <row r="208" spans="1:16" ht="16.2" thickBot="1" x14ac:dyDescent="0.3">
      <c r="A208" s="101">
        <v>18</v>
      </c>
      <c r="B208" s="12" t="s">
        <v>77</v>
      </c>
      <c r="C208" s="127">
        <v>155</v>
      </c>
      <c r="D208" s="127">
        <v>188</v>
      </c>
      <c r="E208" s="127">
        <v>168</v>
      </c>
      <c r="F208" s="127">
        <v>173</v>
      </c>
      <c r="G208" s="127">
        <v>170</v>
      </c>
      <c r="H208" s="127">
        <v>154</v>
      </c>
      <c r="I208" s="138"/>
      <c r="J208" s="138"/>
      <c r="K208" s="127">
        <v>1008</v>
      </c>
      <c r="L208" s="110">
        <f t="shared" si="17"/>
        <v>6</v>
      </c>
      <c r="M208" s="16">
        <f t="shared" si="19"/>
        <v>168</v>
      </c>
      <c r="N208" s="110" t="s">
        <v>100</v>
      </c>
      <c r="O208" s="121" t="s">
        <v>89</v>
      </c>
      <c r="P208" s="99">
        <f t="shared" si="18"/>
        <v>0</v>
      </c>
    </row>
    <row r="209" spans="1:16" ht="16.2" thickBot="1" x14ac:dyDescent="0.3">
      <c r="A209" s="101">
        <v>19</v>
      </c>
      <c r="B209" s="12" t="s">
        <v>48</v>
      </c>
      <c r="C209" s="127">
        <v>169</v>
      </c>
      <c r="D209" s="127">
        <v>197</v>
      </c>
      <c r="E209" s="127">
        <v>185</v>
      </c>
      <c r="F209" s="127">
        <v>158</v>
      </c>
      <c r="G209" s="127">
        <v>190</v>
      </c>
      <c r="H209" s="127">
        <v>129</v>
      </c>
      <c r="I209" s="138"/>
      <c r="J209" s="138"/>
      <c r="K209" s="127">
        <v>1028</v>
      </c>
      <c r="L209" s="110">
        <f t="shared" si="17"/>
        <v>6</v>
      </c>
      <c r="M209" s="16">
        <f t="shared" si="19"/>
        <v>171.33333333333334</v>
      </c>
      <c r="N209" s="110" t="s">
        <v>100</v>
      </c>
      <c r="O209" s="121" t="s">
        <v>89</v>
      </c>
      <c r="P209" s="99">
        <f t="shared" si="18"/>
        <v>0</v>
      </c>
    </row>
    <row r="210" spans="1:16" ht="16.2" thickBot="1" x14ac:dyDescent="0.3">
      <c r="A210" s="101">
        <v>20</v>
      </c>
      <c r="B210" s="12" t="s">
        <v>83</v>
      </c>
      <c r="C210" s="127">
        <v>147</v>
      </c>
      <c r="D210" s="127">
        <v>174</v>
      </c>
      <c r="E210" s="127">
        <v>151</v>
      </c>
      <c r="F210" s="128">
        <v>207</v>
      </c>
      <c r="G210" s="127">
        <v>160</v>
      </c>
      <c r="H210" s="128">
        <v>211</v>
      </c>
      <c r="I210" s="138"/>
      <c r="J210" s="138"/>
      <c r="K210" s="127">
        <v>1050</v>
      </c>
      <c r="L210" s="110">
        <f t="shared" si="17"/>
        <v>6</v>
      </c>
      <c r="M210" s="16">
        <f t="shared" si="19"/>
        <v>175</v>
      </c>
      <c r="N210" s="110" t="s">
        <v>100</v>
      </c>
      <c r="O210" s="136" t="s">
        <v>89</v>
      </c>
      <c r="P210" s="99">
        <f t="shared" si="18"/>
        <v>2</v>
      </c>
    </row>
    <row r="211" spans="1:16" ht="16.2" thickBot="1" x14ac:dyDescent="0.3">
      <c r="A211" s="101">
        <v>21</v>
      </c>
      <c r="B211" s="12" t="s">
        <v>76</v>
      </c>
      <c r="C211" s="127">
        <v>165</v>
      </c>
      <c r="D211" s="127">
        <v>197</v>
      </c>
      <c r="E211" s="127">
        <v>125</v>
      </c>
      <c r="F211" s="127">
        <v>190</v>
      </c>
      <c r="G211" s="127">
        <v>151</v>
      </c>
      <c r="H211" s="127">
        <v>176</v>
      </c>
      <c r="I211" s="138"/>
      <c r="J211" s="138"/>
      <c r="K211" s="127">
        <v>1004</v>
      </c>
      <c r="L211" s="110">
        <f t="shared" si="17"/>
        <v>6</v>
      </c>
      <c r="M211" s="16">
        <f t="shared" si="19"/>
        <v>167.33333333333334</v>
      </c>
      <c r="N211" s="110" t="s">
        <v>100</v>
      </c>
      <c r="O211" s="121" t="s">
        <v>89</v>
      </c>
      <c r="P211" s="99">
        <f t="shared" si="18"/>
        <v>0</v>
      </c>
    </row>
    <row r="212" spans="1:16" ht="16.2" thickBot="1" x14ac:dyDescent="0.3">
      <c r="A212" s="101">
        <v>22</v>
      </c>
      <c r="B212" s="12" t="s">
        <v>66</v>
      </c>
      <c r="C212" s="128">
        <v>207</v>
      </c>
      <c r="D212" s="127">
        <v>180</v>
      </c>
      <c r="E212" s="127">
        <v>143</v>
      </c>
      <c r="F212" s="127">
        <v>102</v>
      </c>
      <c r="G212" s="127">
        <v>183</v>
      </c>
      <c r="H212" s="127">
        <v>165</v>
      </c>
      <c r="I212" s="138"/>
      <c r="J212" s="138"/>
      <c r="K212" s="127">
        <v>980</v>
      </c>
      <c r="L212" s="110">
        <f t="shared" si="17"/>
        <v>6</v>
      </c>
      <c r="M212" s="16">
        <f t="shared" si="19"/>
        <v>163.33333333333334</v>
      </c>
      <c r="N212" s="110" t="s">
        <v>100</v>
      </c>
      <c r="O212" s="121" t="s">
        <v>89</v>
      </c>
      <c r="P212" s="99">
        <f t="shared" si="18"/>
        <v>1</v>
      </c>
    </row>
    <row r="213" spans="1:16" ht="16.2" thickBot="1" x14ac:dyDescent="0.3">
      <c r="A213" s="101">
        <v>23</v>
      </c>
      <c r="B213" s="12" t="s">
        <v>81</v>
      </c>
      <c r="C213" s="127">
        <v>179</v>
      </c>
      <c r="D213" s="127">
        <v>153</v>
      </c>
      <c r="E213" s="127">
        <v>138</v>
      </c>
      <c r="F213" s="127">
        <v>129</v>
      </c>
      <c r="G213" s="128">
        <v>201</v>
      </c>
      <c r="H213" s="127">
        <v>160</v>
      </c>
      <c r="I213" s="138"/>
      <c r="J213" s="138"/>
      <c r="K213" s="127">
        <v>960</v>
      </c>
      <c r="L213" s="110">
        <f t="shared" si="17"/>
        <v>6</v>
      </c>
      <c r="M213" s="16">
        <f t="shared" si="19"/>
        <v>160</v>
      </c>
      <c r="N213" s="110" t="s">
        <v>100</v>
      </c>
      <c r="O213" s="121" t="s">
        <v>89</v>
      </c>
      <c r="P213" s="99">
        <f t="shared" si="18"/>
        <v>1</v>
      </c>
    </row>
    <row r="214" spans="1:16" ht="16.2" thickBot="1" x14ac:dyDescent="0.3">
      <c r="A214" s="101">
        <v>24</v>
      </c>
      <c r="B214" s="12" t="s">
        <v>67</v>
      </c>
      <c r="C214" s="127">
        <v>124</v>
      </c>
      <c r="D214" s="127">
        <v>143</v>
      </c>
      <c r="E214" s="127">
        <v>157</v>
      </c>
      <c r="F214" s="127">
        <v>197</v>
      </c>
      <c r="G214" s="127">
        <v>183</v>
      </c>
      <c r="H214" s="127">
        <v>183</v>
      </c>
      <c r="I214" s="138"/>
      <c r="J214" s="138"/>
      <c r="K214" s="127">
        <v>987</v>
      </c>
      <c r="L214" s="110">
        <f t="shared" si="17"/>
        <v>6</v>
      </c>
      <c r="M214" s="16">
        <f t="shared" si="19"/>
        <v>164.5</v>
      </c>
      <c r="N214" s="110" t="s">
        <v>100</v>
      </c>
      <c r="O214" s="121" t="s">
        <v>89</v>
      </c>
      <c r="P214" s="99">
        <f t="shared" si="18"/>
        <v>0</v>
      </c>
    </row>
    <row r="215" spans="1:16" ht="16.2" thickBot="1" x14ac:dyDescent="0.3">
      <c r="A215" s="101">
        <v>25</v>
      </c>
      <c r="B215" s="12" t="s">
        <v>40</v>
      </c>
      <c r="C215" s="127">
        <v>167</v>
      </c>
      <c r="D215" s="127">
        <v>147</v>
      </c>
      <c r="E215" s="127">
        <v>166</v>
      </c>
      <c r="F215" s="127">
        <v>145</v>
      </c>
      <c r="G215" s="127">
        <v>177</v>
      </c>
      <c r="H215" s="127">
        <v>199</v>
      </c>
      <c r="I215" s="138"/>
      <c r="J215" s="138"/>
      <c r="K215" s="127">
        <v>1001</v>
      </c>
      <c r="L215" s="110">
        <f t="shared" si="17"/>
        <v>6</v>
      </c>
      <c r="M215" s="16">
        <f t="shared" si="19"/>
        <v>166.83333333333334</v>
      </c>
      <c r="N215" s="110" t="s">
        <v>100</v>
      </c>
      <c r="O215" s="121" t="s">
        <v>89</v>
      </c>
      <c r="P215" s="99">
        <f t="shared" si="18"/>
        <v>0</v>
      </c>
    </row>
    <row r="216" spans="1:16" ht="16.2" thickBot="1" x14ac:dyDescent="0.3">
      <c r="A216" s="101">
        <v>26</v>
      </c>
      <c r="B216" s="12" t="s">
        <v>38</v>
      </c>
      <c r="C216" s="127">
        <v>155</v>
      </c>
      <c r="D216" s="127">
        <v>134</v>
      </c>
      <c r="E216" s="128">
        <v>212</v>
      </c>
      <c r="F216" s="127">
        <v>193</v>
      </c>
      <c r="G216" s="127">
        <v>137</v>
      </c>
      <c r="H216" s="127">
        <v>132</v>
      </c>
      <c r="I216" s="138"/>
      <c r="J216" s="138"/>
      <c r="K216" s="127">
        <v>963</v>
      </c>
      <c r="L216" s="110">
        <f t="shared" si="17"/>
        <v>6</v>
      </c>
      <c r="M216" s="16">
        <f t="shared" si="19"/>
        <v>160.5</v>
      </c>
      <c r="N216" s="110" t="s">
        <v>100</v>
      </c>
      <c r="O216" s="121" t="s">
        <v>89</v>
      </c>
      <c r="P216" s="99">
        <f t="shared" si="18"/>
        <v>1</v>
      </c>
    </row>
    <row r="217" spans="1:16" ht="16.2" thickBot="1" x14ac:dyDescent="0.3">
      <c r="A217" s="101">
        <v>27</v>
      </c>
      <c r="B217" s="12" t="s">
        <v>159</v>
      </c>
      <c r="C217" s="127">
        <v>190</v>
      </c>
      <c r="D217" s="127">
        <v>138</v>
      </c>
      <c r="E217" s="127">
        <v>135</v>
      </c>
      <c r="F217" s="127">
        <v>145</v>
      </c>
      <c r="G217" s="127">
        <v>171</v>
      </c>
      <c r="H217" s="127">
        <v>193</v>
      </c>
      <c r="I217" s="138"/>
      <c r="J217" s="138"/>
      <c r="K217" s="127">
        <v>972</v>
      </c>
      <c r="L217" s="110">
        <f t="shared" si="17"/>
        <v>6</v>
      </c>
      <c r="M217" s="16">
        <f t="shared" si="19"/>
        <v>162</v>
      </c>
      <c r="N217" s="110" t="s">
        <v>100</v>
      </c>
      <c r="O217" s="121" t="s">
        <v>89</v>
      </c>
      <c r="P217" s="99">
        <f t="shared" si="18"/>
        <v>0</v>
      </c>
    </row>
    <row r="218" spans="1:16" ht="16.2" thickBot="1" x14ac:dyDescent="0.3">
      <c r="A218" s="101">
        <v>28</v>
      </c>
      <c r="B218" s="12" t="s">
        <v>147</v>
      </c>
      <c r="C218" s="127">
        <v>167</v>
      </c>
      <c r="D218" s="127">
        <v>135</v>
      </c>
      <c r="E218" s="128">
        <v>202</v>
      </c>
      <c r="F218" s="127">
        <v>151</v>
      </c>
      <c r="G218" s="127">
        <v>190</v>
      </c>
      <c r="H218" s="127">
        <v>170</v>
      </c>
      <c r="I218" s="138"/>
      <c r="J218" s="138"/>
      <c r="K218" s="127">
        <v>1015</v>
      </c>
      <c r="L218" s="110">
        <f t="shared" si="17"/>
        <v>6</v>
      </c>
      <c r="M218" s="16">
        <f t="shared" si="19"/>
        <v>169.16666666666666</v>
      </c>
      <c r="N218" s="110" t="s">
        <v>100</v>
      </c>
      <c r="O218" s="121" t="s">
        <v>89</v>
      </c>
      <c r="P218" s="99">
        <f t="shared" si="18"/>
        <v>1</v>
      </c>
    </row>
    <row r="219" spans="1:16" ht="16.2" thickBot="1" x14ac:dyDescent="0.3">
      <c r="A219" s="101">
        <v>29</v>
      </c>
      <c r="B219" s="12" t="s">
        <v>25</v>
      </c>
      <c r="C219" s="127">
        <v>164</v>
      </c>
      <c r="D219" s="128">
        <v>227</v>
      </c>
      <c r="E219" s="127">
        <v>191</v>
      </c>
      <c r="F219" s="128">
        <v>225</v>
      </c>
      <c r="G219" s="127">
        <v>178</v>
      </c>
      <c r="H219" s="127">
        <v>185</v>
      </c>
      <c r="I219" s="138"/>
      <c r="J219" s="138"/>
      <c r="K219" s="127">
        <v>1170</v>
      </c>
      <c r="L219" s="110">
        <f t="shared" si="17"/>
        <v>6</v>
      </c>
      <c r="M219" s="16">
        <f t="shared" si="19"/>
        <v>195</v>
      </c>
      <c r="N219" s="110" t="s">
        <v>101</v>
      </c>
      <c r="O219" s="121" t="s">
        <v>89</v>
      </c>
      <c r="P219" s="99">
        <f t="shared" si="18"/>
        <v>2</v>
      </c>
    </row>
    <row r="220" spans="1:16" ht="16.2" thickBot="1" x14ac:dyDescent="0.3">
      <c r="A220" s="101">
        <v>30</v>
      </c>
      <c r="B220" s="12" t="s">
        <v>65</v>
      </c>
      <c r="C220" s="127">
        <v>180</v>
      </c>
      <c r="D220" s="128">
        <v>212</v>
      </c>
      <c r="E220" s="128">
        <v>233</v>
      </c>
      <c r="F220" s="128">
        <v>204</v>
      </c>
      <c r="G220" s="128">
        <v>206</v>
      </c>
      <c r="H220" s="127">
        <v>164</v>
      </c>
      <c r="I220" s="138"/>
      <c r="J220" s="138"/>
      <c r="K220" s="127">
        <v>1199</v>
      </c>
      <c r="L220" s="110">
        <f t="shared" si="17"/>
        <v>6</v>
      </c>
      <c r="M220" s="16">
        <f t="shared" si="19"/>
        <v>199.83333333333334</v>
      </c>
      <c r="N220" s="110" t="s">
        <v>101</v>
      </c>
      <c r="O220" s="121" t="s">
        <v>89</v>
      </c>
      <c r="P220" s="99">
        <f t="shared" si="18"/>
        <v>4</v>
      </c>
    </row>
    <row r="221" spans="1:16" ht="16.2" thickBot="1" x14ac:dyDescent="0.3">
      <c r="A221" s="101">
        <v>31</v>
      </c>
      <c r="B221" s="12" t="s">
        <v>43</v>
      </c>
      <c r="C221" s="127">
        <v>195</v>
      </c>
      <c r="D221" s="127">
        <v>177</v>
      </c>
      <c r="E221" s="127">
        <v>176</v>
      </c>
      <c r="F221" s="127">
        <v>157</v>
      </c>
      <c r="G221" s="127">
        <v>192</v>
      </c>
      <c r="H221" s="127">
        <v>178</v>
      </c>
      <c r="I221" s="138"/>
      <c r="J221" s="138"/>
      <c r="K221" s="127">
        <v>1075</v>
      </c>
      <c r="L221" s="110">
        <f t="shared" si="17"/>
        <v>6</v>
      </c>
      <c r="M221" s="16">
        <f t="shared" si="19"/>
        <v>179.16666666666666</v>
      </c>
      <c r="N221" s="110" t="s">
        <v>101</v>
      </c>
      <c r="O221" s="121" t="s">
        <v>89</v>
      </c>
      <c r="P221" s="99">
        <f t="shared" si="18"/>
        <v>0</v>
      </c>
    </row>
    <row r="222" spans="1:16" ht="16.2" thickBot="1" x14ac:dyDescent="0.3">
      <c r="A222" s="101">
        <v>32</v>
      </c>
      <c r="B222" s="12" t="s">
        <v>57</v>
      </c>
      <c r="C222" s="127">
        <v>194</v>
      </c>
      <c r="D222" s="128">
        <v>203</v>
      </c>
      <c r="E222" s="128">
        <v>206</v>
      </c>
      <c r="F222" s="127">
        <v>147</v>
      </c>
      <c r="G222" s="127">
        <v>166</v>
      </c>
      <c r="H222" s="127">
        <v>159</v>
      </c>
      <c r="I222" s="138"/>
      <c r="J222" s="138"/>
      <c r="K222" s="127">
        <v>1075</v>
      </c>
      <c r="L222" s="110">
        <f t="shared" si="17"/>
        <v>6</v>
      </c>
      <c r="M222" s="16">
        <f t="shared" si="19"/>
        <v>179.16666666666666</v>
      </c>
      <c r="N222" s="110" t="s">
        <v>101</v>
      </c>
      <c r="O222" s="121" t="s">
        <v>89</v>
      </c>
      <c r="P222" s="99">
        <f t="shared" si="18"/>
        <v>2</v>
      </c>
    </row>
    <row r="223" spans="1:16" ht="16.2" thickBot="1" x14ac:dyDescent="0.3">
      <c r="A223" s="101">
        <v>33</v>
      </c>
      <c r="B223" s="12" t="s">
        <v>79</v>
      </c>
      <c r="C223" s="127">
        <v>183</v>
      </c>
      <c r="D223" s="127">
        <v>171</v>
      </c>
      <c r="E223" s="127">
        <v>195</v>
      </c>
      <c r="F223" s="127">
        <v>175</v>
      </c>
      <c r="G223" s="127">
        <v>167</v>
      </c>
      <c r="H223" s="127">
        <v>152</v>
      </c>
      <c r="I223" s="138"/>
      <c r="J223" s="138"/>
      <c r="K223" s="127">
        <v>1043</v>
      </c>
      <c r="L223" s="110">
        <f t="shared" si="17"/>
        <v>6</v>
      </c>
      <c r="M223" s="16">
        <f t="shared" si="19"/>
        <v>173.83333333333334</v>
      </c>
      <c r="N223" s="110" t="s">
        <v>101</v>
      </c>
      <c r="O223" s="121" t="s">
        <v>89</v>
      </c>
      <c r="P223" s="99">
        <f t="shared" si="18"/>
        <v>0</v>
      </c>
    </row>
    <row r="224" spans="1:16" ht="16.2" thickBot="1" x14ac:dyDescent="0.3">
      <c r="A224" s="101">
        <v>34</v>
      </c>
      <c r="B224" s="12" t="s">
        <v>32</v>
      </c>
      <c r="C224" s="127">
        <v>125</v>
      </c>
      <c r="D224" s="127">
        <v>186</v>
      </c>
      <c r="E224" s="127">
        <v>140</v>
      </c>
      <c r="F224" s="127">
        <v>160</v>
      </c>
      <c r="G224" s="127">
        <v>174</v>
      </c>
      <c r="H224" s="127">
        <v>189</v>
      </c>
      <c r="I224" s="138"/>
      <c r="J224" s="138"/>
      <c r="K224" s="127">
        <v>974</v>
      </c>
      <c r="L224" s="110">
        <f t="shared" si="17"/>
        <v>6</v>
      </c>
      <c r="M224" s="16">
        <f t="shared" si="19"/>
        <v>162.33333333333334</v>
      </c>
      <c r="N224" s="110" t="s">
        <v>101</v>
      </c>
      <c r="O224" s="121" t="s">
        <v>89</v>
      </c>
      <c r="P224" s="99">
        <f t="shared" si="18"/>
        <v>0</v>
      </c>
    </row>
    <row r="225" spans="1:16" ht="16.2" thickBot="1" x14ac:dyDescent="0.3">
      <c r="A225" s="101">
        <v>35</v>
      </c>
      <c r="B225" s="12" t="s">
        <v>21</v>
      </c>
      <c r="C225" s="127">
        <v>170</v>
      </c>
      <c r="D225" s="127">
        <v>141</v>
      </c>
      <c r="E225" s="127">
        <v>181</v>
      </c>
      <c r="F225" s="127">
        <v>180</v>
      </c>
      <c r="G225" s="127">
        <v>179</v>
      </c>
      <c r="H225" s="127">
        <v>179</v>
      </c>
      <c r="I225" s="138"/>
      <c r="J225" s="138"/>
      <c r="K225" s="127">
        <v>1030</v>
      </c>
      <c r="L225" s="110">
        <f t="shared" si="17"/>
        <v>6</v>
      </c>
      <c r="M225" s="16">
        <f t="shared" si="19"/>
        <v>171.66666666666666</v>
      </c>
      <c r="N225" s="110" t="s">
        <v>101</v>
      </c>
      <c r="O225" s="121" t="s">
        <v>89</v>
      </c>
      <c r="P225" s="99">
        <f t="shared" si="18"/>
        <v>0</v>
      </c>
    </row>
    <row r="226" spans="1:16" ht="16.2" thickBot="1" x14ac:dyDescent="0.3">
      <c r="A226" s="101">
        <v>36</v>
      </c>
      <c r="B226" s="12" t="s">
        <v>30</v>
      </c>
      <c r="C226" s="128">
        <v>210</v>
      </c>
      <c r="D226" s="127">
        <v>139</v>
      </c>
      <c r="E226" s="127">
        <v>167</v>
      </c>
      <c r="F226" s="127">
        <v>101</v>
      </c>
      <c r="G226" s="127">
        <v>147</v>
      </c>
      <c r="H226" s="127">
        <v>140</v>
      </c>
      <c r="I226" s="138"/>
      <c r="J226" s="138"/>
      <c r="K226" s="127">
        <v>904</v>
      </c>
      <c r="L226" s="110">
        <f t="shared" si="17"/>
        <v>6</v>
      </c>
      <c r="M226" s="16">
        <f t="shared" si="19"/>
        <v>150.66666666666666</v>
      </c>
      <c r="N226" s="110" t="s">
        <v>101</v>
      </c>
      <c r="O226" s="121" t="s">
        <v>89</v>
      </c>
      <c r="P226" s="99">
        <f t="shared" si="18"/>
        <v>1</v>
      </c>
    </row>
    <row r="227" spans="1:16" ht="16.2" thickBot="1" x14ac:dyDescent="0.3">
      <c r="A227" s="101">
        <v>37</v>
      </c>
      <c r="B227" s="12" t="s">
        <v>41</v>
      </c>
      <c r="C227" s="127">
        <v>158</v>
      </c>
      <c r="D227" s="127">
        <v>158</v>
      </c>
      <c r="E227" s="127">
        <v>167</v>
      </c>
      <c r="F227" s="128">
        <v>206</v>
      </c>
      <c r="G227" s="127">
        <v>175</v>
      </c>
      <c r="H227" s="127">
        <v>158</v>
      </c>
      <c r="I227" s="138"/>
      <c r="J227" s="138"/>
      <c r="K227" s="127">
        <v>1022</v>
      </c>
      <c r="L227" s="110">
        <f t="shared" si="17"/>
        <v>6</v>
      </c>
      <c r="M227" s="139">
        <f t="shared" si="19"/>
        <v>170.33333333333334</v>
      </c>
      <c r="N227" s="110" t="s">
        <v>101</v>
      </c>
      <c r="O227" s="121" t="s">
        <v>89</v>
      </c>
      <c r="P227" s="99">
        <f t="shared" si="18"/>
        <v>1</v>
      </c>
    </row>
    <row r="228" spans="1:16" ht="16.2" thickBot="1" x14ac:dyDescent="0.3">
      <c r="A228" s="101">
        <v>38</v>
      </c>
      <c r="B228" s="12" t="s">
        <v>29</v>
      </c>
      <c r="C228" s="127">
        <v>152</v>
      </c>
      <c r="D228" s="127">
        <v>107</v>
      </c>
      <c r="E228" s="127">
        <v>144</v>
      </c>
      <c r="F228" s="127">
        <v>159</v>
      </c>
      <c r="G228" s="128">
        <v>208</v>
      </c>
      <c r="H228" s="127">
        <v>117</v>
      </c>
      <c r="I228" s="138"/>
      <c r="J228" s="138"/>
      <c r="K228" s="127">
        <v>887</v>
      </c>
      <c r="L228" s="110">
        <f t="shared" si="17"/>
        <v>6</v>
      </c>
      <c r="M228" s="16">
        <f t="shared" si="19"/>
        <v>147.83333333333334</v>
      </c>
      <c r="N228" s="110" t="s">
        <v>101</v>
      </c>
      <c r="O228" s="121" t="s">
        <v>89</v>
      </c>
      <c r="P228" s="99">
        <f t="shared" si="18"/>
        <v>1</v>
      </c>
    </row>
    <row r="229" spans="1:16" ht="16.2" thickBot="1" x14ac:dyDescent="0.3">
      <c r="A229" s="101">
        <v>39</v>
      </c>
      <c r="B229" s="12" t="s">
        <v>24</v>
      </c>
      <c r="C229" s="127">
        <v>161</v>
      </c>
      <c r="D229" s="127">
        <v>166</v>
      </c>
      <c r="E229" s="127">
        <v>166</v>
      </c>
      <c r="F229" s="127">
        <v>144</v>
      </c>
      <c r="G229" s="127">
        <v>145</v>
      </c>
      <c r="H229" s="127">
        <v>153</v>
      </c>
      <c r="I229" s="138"/>
      <c r="J229" s="138"/>
      <c r="K229" s="127">
        <v>935</v>
      </c>
      <c r="L229" s="110">
        <f t="shared" si="17"/>
        <v>6</v>
      </c>
      <c r="M229" s="16">
        <f t="shared" si="19"/>
        <v>155.83333333333334</v>
      </c>
      <c r="N229" s="110" t="s">
        <v>101</v>
      </c>
      <c r="O229" s="121" t="s">
        <v>89</v>
      </c>
      <c r="P229" s="99">
        <f t="shared" si="18"/>
        <v>0</v>
      </c>
    </row>
    <row r="230" spans="1:16" ht="16.2" thickBot="1" x14ac:dyDescent="0.3">
      <c r="A230" s="101">
        <v>40</v>
      </c>
      <c r="B230" s="12" t="s">
        <v>26</v>
      </c>
      <c r="C230" s="127">
        <v>155</v>
      </c>
      <c r="D230" s="127">
        <v>159</v>
      </c>
      <c r="E230" s="127">
        <v>150</v>
      </c>
      <c r="F230" s="127">
        <v>158</v>
      </c>
      <c r="G230" s="127">
        <v>120</v>
      </c>
      <c r="H230" s="127">
        <v>130</v>
      </c>
      <c r="I230" s="138"/>
      <c r="J230" s="138"/>
      <c r="K230" s="127">
        <v>872</v>
      </c>
      <c r="L230" s="110">
        <f t="shared" si="17"/>
        <v>6</v>
      </c>
      <c r="M230" s="16">
        <f t="shared" si="19"/>
        <v>145.33333333333334</v>
      </c>
      <c r="N230" s="110" t="s">
        <v>101</v>
      </c>
      <c r="O230" s="121" t="s">
        <v>89</v>
      </c>
      <c r="P230" s="99">
        <f t="shared" si="18"/>
        <v>0</v>
      </c>
    </row>
    <row r="231" spans="1:16" ht="16.2" thickBot="1" x14ac:dyDescent="0.3">
      <c r="A231" s="101">
        <v>41</v>
      </c>
      <c r="B231" s="12" t="s">
        <v>141</v>
      </c>
      <c r="C231" s="127">
        <v>181</v>
      </c>
      <c r="D231" s="127">
        <v>107</v>
      </c>
      <c r="E231" s="127">
        <v>142</v>
      </c>
      <c r="F231" s="127">
        <v>175</v>
      </c>
      <c r="G231" s="127">
        <v>149</v>
      </c>
      <c r="H231" s="127">
        <v>183</v>
      </c>
      <c r="I231" s="138"/>
      <c r="J231" s="138"/>
      <c r="K231" s="127">
        <v>937</v>
      </c>
      <c r="L231" s="110">
        <f t="shared" si="17"/>
        <v>6</v>
      </c>
      <c r="M231" s="16">
        <f t="shared" si="19"/>
        <v>156.16666666666666</v>
      </c>
      <c r="N231" s="110" t="s">
        <v>101</v>
      </c>
      <c r="O231" s="121" t="s">
        <v>89</v>
      </c>
      <c r="P231" s="99">
        <f t="shared" si="18"/>
        <v>0</v>
      </c>
    </row>
    <row r="232" spans="1:16" ht="16.2" thickBot="1" x14ac:dyDescent="0.3">
      <c r="A232" s="101">
        <v>42</v>
      </c>
      <c r="B232" s="12" t="s">
        <v>142</v>
      </c>
      <c r="C232" s="127">
        <v>163</v>
      </c>
      <c r="D232" s="127">
        <v>143</v>
      </c>
      <c r="E232" s="127">
        <v>159</v>
      </c>
      <c r="F232" s="127">
        <v>132</v>
      </c>
      <c r="G232" s="127">
        <v>136</v>
      </c>
      <c r="H232" s="127">
        <v>129</v>
      </c>
      <c r="I232" s="138"/>
      <c r="J232" s="138"/>
      <c r="K232" s="127">
        <v>862</v>
      </c>
      <c r="L232" s="110">
        <f t="shared" si="17"/>
        <v>6</v>
      </c>
      <c r="M232" s="16">
        <f t="shared" si="19"/>
        <v>143.66666666666666</v>
      </c>
      <c r="N232" s="110" t="s">
        <v>101</v>
      </c>
      <c r="O232" s="121" t="s">
        <v>89</v>
      </c>
      <c r="P232" s="99">
        <f t="shared" si="18"/>
        <v>0</v>
      </c>
    </row>
    <row r="233" spans="1:16" ht="16.2" thickBot="1" x14ac:dyDescent="0.3">
      <c r="A233" s="101">
        <v>43</v>
      </c>
      <c r="B233" s="12" t="s">
        <v>144</v>
      </c>
      <c r="C233" s="127">
        <v>184</v>
      </c>
      <c r="D233" s="127">
        <v>179</v>
      </c>
      <c r="E233" s="127">
        <v>115</v>
      </c>
      <c r="F233" s="127">
        <v>175</v>
      </c>
      <c r="G233" s="127">
        <v>139</v>
      </c>
      <c r="H233" s="127">
        <v>182</v>
      </c>
      <c r="I233" s="138"/>
      <c r="J233" s="138"/>
      <c r="K233" s="127">
        <v>974</v>
      </c>
      <c r="L233" s="110">
        <f t="shared" si="17"/>
        <v>6</v>
      </c>
      <c r="M233" s="16">
        <f t="shared" si="19"/>
        <v>162.33333333333334</v>
      </c>
      <c r="N233" s="110" t="s">
        <v>101</v>
      </c>
      <c r="O233" s="121" t="s">
        <v>89</v>
      </c>
      <c r="P233" s="99">
        <f t="shared" si="18"/>
        <v>0</v>
      </c>
    </row>
    <row r="234" spans="1:16" ht="16.2" thickBot="1" x14ac:dyDescent="0.3">
      <c r="A234" s="101">
        <v>44</v>
      </c>
      <c r="B234" s="12" t="s">
        <v>46</v>
      </c>
      <c r="C234" s="127">
        <v>156</v>
      </c>
      <c r="D234" s="128">
        <v>235</v>
      </c>
      <c r="E234" s="127">
        <v>177</v>
      </c>
      <c r="F234" s="127">
        <v>177</v>
      </c>
      <c r="G234" s="127">
        <v>163</v>
      </c>
      <c r="H234" s="127">
        <v>183</v>
      </c>
      <c r="I234" s="138"/>
      <c r="J234" s="138"/>
      <c r="K234" s="127">
        <v>1091</v>
      </c>
      <c r="L234" s="110">
        <f t="shared" si="17"/>
        <v>6</v>
      </c>
      <c r="M234" s="16">
        <f t="shared" ref="M234:M265" si="20">SUM(K234/L234)</f>
        <v>181.83333333333334</v>
      </c>
      <c r="N234" s="110" t="s">
        <v>101</v>
      </c>
      <c r="O234" s="121" t="s">
        <v>89</v>
      </c>
      <c r="P234" s="99">
        <f t="shared" si="18"/>
        <v>1</v>
      </c>
    </row>
    <row r="235" spans="1:16" ht="16.2" thickBot="1" x14ac:dyDescent="0.3">
      <c r="A235" s="101">
        <v>45</v>
      </c>
      <c r="B235" s="12" t="s">
        <v>68</v>
      </c>
      <c r="C235" s="127">
        <v>169</v>
      </c>
      <c r="D235" s="127">
        <v>188</v>
      </c>
      <c r="E235" s="127">
        <v>189</v>
      </c>
      <c r="F235" s="127">
        <v>143</v>
      </c>
      <c r="G235" s="127">
        <v>173</v>
      </c>
      <c r="H235" s="127">
        <v>177</v>
      </c>
      <c r="I235" s="138"/>
      <c r="J235" s="138"/>
      <c r="K235" s="127">
        <v>1039</v>
      </c>
      <c r="L235" s="110">
        <f t="shared" si="17"/>
        <v>6</v>
      </c>
      <c r="M235" s="16">
        <f t="shared" si="20"/>
        <v>173.16666666666666</v>
      </c>
      <c r="N235" s="110" t="s">
        <v>101</v>
      </c>
      <c r="O235" s="121" t="s">
        <v>89</v>
      </c>
      <c r="P235" s="99">
        <f t="shared" si="18"/>
        <v>0</v>
      </c>
    </row>
    <row r="236" spans="1:16" ht="16.2" thickBot="1" x14ac:dyDescent="0.3">
      <c r="A236" s="101">
        <v>46</v>
      </c>
      <c r="B236" s="12" t="s">
        <v>45</v>
      </c>
      <c r="C236" s="128">
        <v>200</v>
      </c>
      <c r="D236" s="127">
        <v>175</v>
      </c>
      <c r="E236" s="127">
        <v>158</v>
      </c>
      <c r="F236" s="127">
        <v>169</v>
      </c>
      <c r="G236" s="127">
        <v>167</v>
      </c>
      <c r="H236" s="127">
        <v>161</v>
      </c>
      <c r="I236" s="138"/>
      <c r="J236" s="138"/>
      <c r="K236" s="127">
        <v>1030</v>
      </c>
      <c r="L236" s="110">
        <f t="shared" si="17"/>
        <v>6</v>
      </c>
      <c r="M236" s="16">
        <f t="shared" si="20"/>
        <v>171.66666666666666</v>
      </c>
      <c r="N236" s="110" t="s">
        <v>101</v>
      </c>
      <c r="O236" s="121" t="s">
        <v>89</v>
      </c>
      <c r="P236" s="99">
        <f t="shared" si="18"/>
        <v>1</v>
      </c>
    </row>
    <row r="237" spans="1:16" ht="16.2" thickBot="1" x14ac:dyDescent="0.3">
      <c r="A237" s="101">
        <v>47</v>
      </c>
      <c r="B237" s="12" t="s">
        <v>150</v>
      </c>
      <c r="C237" s="127">
        <v>150</v>
      </c>
      <c r="D237" s="127">
        <v>156</v>
      </c>
      <c r="E237" s="127">
        <v>195</v>
      </c>
      <c r="F237" s="127">
        <v>156</v>
      </c>
      <c r="G237" s="127">
        <v>167</v>
      </c>
      <c r="H237" s="127">
        <v>175</v>
      </c>
      <c r="I237" s="138"/>
      <c r="J237" s="138"/>
      <c r="K237" s="127">
        <v>999</v>
      </c>
      <c r="L237" s="110">
        <f t="shared" si="17"/>
        <v>6</v>
      </c>
      <c r="M237" s="16">
        <f t="shared" si="20"/>
        <v>166.5</v>
      </c>
      <c r="N237" s="110" t="s">
        <v>101</v>
      </c>
      <c r="O237" s="121" t="s">
        <v>89</v>
      </c>
      <c r="P237" s="99">
        <f t="shared" si="18"/>
        <v>0</v>
      </c>
    </row>
    <row r="238" spans="1:16" ht="16.2" thickBot="1" x14ac:dyDescent="0.3">
      <c r="A238" s="101">
        <v>48</v>
      </c>
      <c r="B238" s="12" t="s">
        <v>56</v>
      </c>
      <c r="C238" s="128">
        <v>209</v>
      </c>
      <c r="D238" s="127">
        <v>150</v>
      </c>
      <c r="E238" s="127">
        <v>159</v>
      </c>
      <c r="F238" s="127">
        <v>168</v>
      </c>
      <c r="G238" s="127">
        <v>148</v>
      </c>
      <c r="H238" s="127">
        <v>136</v>
      </c>
      <c r="I238" s="138"/>
      <c r="J238" s="138"/>
      <c r="K238" s="127">
        <v>970</v>
      </c>
      <c r="L238" s="110">
        <f t="shared" si="17"/>
        <v>6</v>
      </c>
      <c r="M238" s="16">
        <f t="shared" si="20"/>
        <v>161.66666666666666</v>
      </c>
      <c r="N238" s="110" t="s">
        <v>101</v>
      </c>
      <c r="O238" s="121" t="s">
        <v>89</v>
      </c>
      <c r="P238" s="99">
        <f t="shared" si="18"/>
        <v>1</v>
      </c>
    </row>
    <row r="239" spans="1:16" ht="16.2" thickBot="1" x14ac:dyDescent="0.3">
      <c r="A239" s="101">
        <v>49</v>
      </c>
      <c r="B239" s="12" t="s">
        <v>27</v>
      </c>
      <c r="C239" s="127">
        <v>104</v>
      </c>
      <c r="D239" s="127">
        <v>169</v>
      </c>
      <c r="E239" s="127">
        <v>120</v>
      </c>
      <c r="F239" s="127">
        <v>170</v>
      </c>
      <c r="G239" s="127">
        <v>146</v>
      </c>
      <c r="H239" s="128">
        <v>206</v>
      </c>
      <c r="I239" s="138"/>
      <c r="J239" s="138"/>
      <c r="K239" s="127">
        <v>915</v>
      </c>
      <c r="L239" s="110">
        <f t="shared" si="17"/>
        <v>6</v>
      </c>
      <c r="M239" s="16">
        <f t="shared" si="20"/>
        <v>152.5</v>
      </c>
      <c r="N239" s="110" t="s">
        <v>101</v>
      </c>
      <c r="O239" s="121" t="s">
        <v>89</v>
      </c>
      <c r="P239" s="99">
        <f t="shared" si="18"/>
        <v>1</v>
      </c>
    </row>
    <row r="240" spans="1:16" ht="16.2" thickBot="1" x14ac:dyDescent="0.3">
      <c r="A240" s="101">
        <v>50</v>
      </c>
      <c r="B240" s="12" t="s">
        <v>94</v>
      </c>
      <c r="C240" s="127">
        <v>170</v>
      </c>
      <c r="D240" s="127">
        <v>142</v>
      </c>
      <c r="E240" s="127">
        <v>174</v>
      </c>
      <c r="F240" s="127">
        <v>145</v>
      </c>
      <c r="G240" s="127">
        <v>169</v>
      </c>
      <c r="H240" s="127">
        <v>172</v>
      </c>
      <c r="I240" s="138"/>
      <c r="J240" s="138"/>
      <c r="K240" s="127">
        <v>972</v>
      </c>
      <c r="L240" s="110">
        <f t="shared" si="17"/>
        <v>6</v>
      </c>
      <c r="M240" s="16">
        <f t="shared" si="20"/>
        <v>162</v>
      </c>
      <c r="N240" s="110" t="s">
        <v>101</v>
      </c>
      <c r="O240" s="121" t="s">
        <v>89</v>
      </c>
      <c r="P240" s="99">
        <f t="shared" si="18"/>
        <v>0</v>
      </c>
    </row>
    <row r="241" spans="1:16" ht="16.2" thickBot="1" x14ac:dyDescent="0.3">
      <c r="A241" s="101">
        <v>51</v>
      </c>
      <c r="B241" s="12" t="s">
        <v>93</v>
      </c>
      <c r="C241" s="128">
        <v>201</v>
      </c>
      <c r="D241" s="127">
        <v>148</v>
      </c>
      <c r="E241" s="127">
        <v>156</v>
      </c>
      <c r="F241" s="127">
        <v>159</v>
      </c>
      <c r="G241" s="127">
        <v>141</v>
      </c>
      <c r="H241" s="127">
        <v>129</v>
      </c>
      <c r="I241" s="138"/>
      <c r="J241" s="138"/>
      <c r="K241" s="127">
        <v>934</v>
      </c>
      <c r="L241" s="110">
        <f t="shared" si="17"/>
        <v>6</v>
      </c>
      <c r="M241" s="16">
        <f t="shared" si="20"/>
        <v>155.66666666666666</v>
      </c>
      <c r="N241" s="110" t="s">
        <v>101</v>
      </c>
      <c r="O241" s="121" t="s">
        <v>89</v>
      </c>
      <c r="P241" s="99">
        <f t="shared" si="18"/>
        <v>1</v>
      </c>
    </row>
    <row r="242" spans="1:16" ht="16.2" thickBot="1" x14ac:dyDescent="0.3">
      <c r="A242" s="101">
        <v>52</v>
      </c>
      <c r="B242" s="12" t="s">
        <v>22</v>
      </c>
      <c r="C242" s="127">
        <v>179</v>
      </c>
      <c r="D242" s="127">
        <v>165</v>
      </c>
      <c r="E242" s="127">
        <v>152</v>
      </c>
      <c r="F242" s="127">
        <v>112</v>
      </c>
      <c r="G242" s="128">
        <v>205</v>
      </c>
      <c r="H242" s="127">
        <v>179</v>
      </c>
      <c r="I242" s="138"/>
      <c r="J242" s="138"/>
      <c r="K242" s="127">
        <v>992</v>
      </c>
      <c r="L242" s="110">
        <f t="shared" si="17"/>
        <v>6</v>
      </c>
      <c r="M242" s="16">
        <f t="shared" si="20"/>
        <v>165.33333333333334</v>
      </c>
      <c r="N242" s="110" t="s">
        <v>101</v>
      </c>
      <c r="O242" s="121" t="s">
        <v>89</v>
      </c>
      <c r="P242" s="99">
        <f t="shared" si="18"/>
        <v>1</v>
      </c>
    </row>
    <row r="243" spans="1:16" ht="16.2" thickBot="1" x14ac:dyDescent="0.3">
      <c r="A243" s="101">
        <v>53</v>
      </c>
      <c r="B243" s="12" t="s">
        <v>78</v>
      </c>
      <c r="C243" s="127">
        <v>169</v>
      </c>
      <c r="D243" s="127">
        <v>141</v>
      </c>
      <c r="E243" s="127">
        <v>166</v>
      </c>
      <c r="F243" s="127">
        <v>139</v>
      </c>
      <c r="G243" s="127">
        <v>134</v>
      </c>
      <c r="H243" s="127">
        <v>142</v>
      </c>
      <c r="I243" s="138"/>
      <c r="J243" s="138"/>
      <c r="K243" s="127">
        <v>891</v>
      </c>
      <c r="L243" s="110">
        <f t="shared" si="17"/>
        <v>6</v>
      </c>
      <c r="M243" s="16">
        <f t="shared" si="20"/>
        <v>148.5</v>
      </c>
      <c r="N243" s="110" t="s">
        <v>101</v>
      </c>
      <c r="O243" s="121" t="s">
        <v>89</v>
      </c>
      <c r="P243" s="99">
        <f t="shared" si="18"/>
        <v>0</v>
      </c>
    </row>
    <row r="244" spans="1:16" ht="16.2" thickBot="1" x14ac:dyDescent="0.3">
      <c r="A244" s="101">
        <v>54</v>
      </c>
      <c r="B244" s="12" t="s">
        <v>58</v>
      </c>
      <c r="C244" s="127">
        <v>146</v>
      </c>
      <c r="D244" s="127">
        <v>171</v>
      </c>
      <c r="E244" s="127">
        <v>117</v>
      </c>
      <c r="F244" s="127">
        <v>124</v>
      </c>
      <c r="G244" s="127">
        <v>159</v>
      </c>
      <c r="H244" s="127">
        <v>120</v>
      </c>
      <c r="I244" s="138"/>
      <c r="J244" s="138"/>
      <c r="K244" s="127">
        <v>837</v>
      </c>
      <c r="L244" s="110">
        <f t="shared" si="17"/>
        <v>6</v>
      </c>
      <c r="M244" s="16">
        <f t="shared" si="20"/>
        <v>139.5</v>
      </c>
      <c r="N244" s="110" t="s">
        <v>101</v>
      </c>
      <c r="O244" s="121" t="s">
        <v>89</v>
      </c>
      <c r="P244" s="99">
        <f t="shared" si="18"/>
        <v>0</v>
      </c>
    </row>
    <row r="245" spans="1:16" ht="16.2" thickBot="1" x14ac:dyDescent="0.3">
      <c r="A245" s="101">
        <v>55</v>
      </c>
      <c r="B245" s="12" t="s">
        <v>80</v>
      </c>
      <c r="C245" s="127">
        <v>147</v>
      </c>
      <c r="D245" s="127">
        <v>194</v>
      </c>
      <c r="E245" s="127">
        <v>113</v>
      </c>
      <c r="F245" s="127">
        <v>122</v>
      </c>
      <c r="G245" s="127">
        <v>180</v>
      </c>
      <c r="H245" s="127">
        <v>161</v>
      </c>
      <c r="I245" s="138"/>
      <c r="J245" s="138"/>
      <c r="K245" s="127">
        <v>917</v>
      </c>
      <c r="L245" s="110">
        <f t="shared" si="17"/>
        <v>6</v>
      </c>
      <c r="M245" s="16">
        <f t="shared" si="20"/>
        <v>152.83333333333334</v>
      </c>
      <c r="N245" s="110" t="s">
        <v>101</v>
      </c>
      <c r="O245" s="121" t="s">
        <v>89</v>
      </c>
      <c r="P245" s="99">
        <f t="shared" si="18"/>
        <v>0</v>
      </c>
    </row>
    <row r="246" spans="1:16" ht="16.2" thickBot="1" x14ac:dyDescent="0.3">
      <c r="A246" s="101">
        <v>56</v>
      </c>
      <c r="B246" s="12" t="s">
        <v>69</v>
      </c>
      <c r="C246" s="127">
        <v>169</v>
      </c>
      <c r="D246" s="127">
        <v>150</v>
      </c>
      <c r="E246" s="127">
        <v>128</v>
      </c>
      <c r="F246" s="127">
        <v>131</v>
      </c>
      <c r="G246" s="127">
        <v>160</v>
      </c>
      <c r="H246" s="127">
        <v>160</v>
      </c>
      <c r="I246" s="138"/>
      <c r="J246" s="138"/>
      <c r="K246" s="127">
        <v>898</v>
      </c>
      <c r="L246" s="110">
        <f t="shared" si="17"/>
        <v>6</v>
      </c>
      <c r="M246" s="16">
        <f t="shared" si="20"/>
        <v>149.66666666666666</v>
      </c>
      <c r="N246" s="110" t="s">
        <v>101</v>
      </c>
      <c r="O246" s="121" t="s">
        <v>89</v>
      </c>
      <c r="P246" s="99">
        <f t="shared" si="18"/>
        <v>0</v>
      </c>
    </row>
    <row r="247" spans="1:16" ht="16.2" thickBot="1" x14ac:dyDescent="0.3">
      <c r="A247" s="101">
        <v>57</v>
      </c>
      <c r="B247" s="12" t="s">
        <v>160</v>
      </c>
      <c r="C247" s="127">
        <v>152</v>
      </c>
      <c r="D247" s="127">
        <v>145</v>
      </c>
      <c r="E247" s="127">
        <v>138</v>
      </c>
      <c r="F247" s="127">
        <v>150</v>
      </c>
      <c r="G247" s="127">
        <v>118</v>
      </c>
      <c r="H247" s="127">
        <v>128</v>
      </c>
      <c r="I247" s="138"/>
      <c r="J247" s="138"/>
      <c r="K247" s="127">
        <v>831</v>
      </c>
      <c r="L247" s="110">
        <f t="shared" si="17"/>
        <v>6</v>
      </c>
      <c r="M247" s="16">
        <f t="shared" si="20"/>
        <v>138.5</v>
      </c>
      <c r="N247" s="110" t="s">
        <v>101</v>
      </c>
      <c r="O247" s="121" t="s">
        <v>89</v>
      </c>
      <c r="P247" s="99">
        <f t="shared" si="18"/>
        <v>0</v>
      </c>
    </row>
    <row r="248" spans="1:16" ht="16.2" thickBot="1" x14ac:dyDescent="0.3">
      <c r="A248" s="101">
        <v>58</v>
      </c>
      <c r="B248" s="12" t="s">
        <v>44</v>
      </c>
      <c r="C248" s="127">
        <v>154</v>
      </c>
      <c r="D248" s="127">
        <v>151</v>
      </c>
      <c r="E248" s="127">
        <v>98</v>
      </c>
      <c r="F248" s="127">
        <v>162</v>
      </c>
      <c r="G248" s="127">
        <v>117</v>
      </c>
      <c r="H248" s="127">
        <v>164</v>
      </c>
      <c r="I248" s="138"/>
      <c r="J248" s="138"/>
      <c r="K248" s="127">
        <v>846</v>
      </c>
      <c r="L248" s="110">
        <f t="shared" si="17"/>
        <v>6</v>
      </c>
      <c r="M248" s="16">
        <f t="shared" si="20"/>
        <v>141</v>
      </c>
      <c r="N248" s="110" t="s">
        <v>101</v>
      </c>
      <c r="O248" s="121" t="s">
        <v>89</v>
      </c>
      <c r="P248" s="99">
        <f t="shared" si="18"/>
        <v>0</v>
      </c>
    </row>
    <row r="249" spans="1:16" ht="16.2" thickBot="1" x14ac:dyDescent="0.3">
      <c r="A249" s="101">
        <v>59</v>
      </c>
      <c r="B249" s="12" t="s">
        <v>161</v>
      </c>
      <c r="C249" s="127">
        <v>134</v>
      </c>
      <c r="D249" s="127">
        <v>171</v>
      </c>
      <c r="E249" s="127">
        <v>89</v>
      </c>
      <c r="F249" s="127">
        <v>151</v>
      </c>
      <c r="G249" s="127">
        <v>152</v>
      </c>
      <c r="H249" s="127">
        <v>138</v>
      </c>
      <c r="I249" s="138"/>
      <c r="J249" s="138"/>
      <c r="K249" s="127">
        <v>835</v>
      </c>
      <c r="L249" s="110">
        <f t="shared" si="17"/>
        <v>6</v>
      </c>
      <c r="M249" s="16">
        <f t="shared" si="20"/>
        <v>139.16666666666666</v>
      </c>
      <c r="N249" s="110" t="s">
        <v>101</v>
      </c>
      <c r="O249" s="121" t="s">
        <v>89</v>
      </c>
      <c r="P249" s="99">
        <f t="shared" si="18"/>
        <v>0</v>
      </c>
    </row>
    <row r="250" spans="1:16" ht="16.2" thickBot="1" x14ac:dyDescent="0.3">
      <c r="A250" s="101">
        <v>60</v>
      </c>
      <c r="B250" s="12" t="s">
        <v>149</v>
      </c>
      <c r="C250" s="127">
        <v>122</v>
      </c>
      <c r="D250" s="127">
        <v>168</v>
      </c>
      <c r="E250" s="128">
        <v>208</v>
      </c>
      <c r="F250" s="127">
        <v>132</v>
      </c>
      <c r="G250" s="127">
        <v>159</v>
      </c>
      <c r="H250" s="127">
        <v>196</v>
      </c>
      <c r="I250" s="138"/>
      <c r="J250" s="138"/>
      <c r="K250" s="127">
        <v>985</v>
      </c>
      <c r="L250" s="110">
        <f t="shared" si="17"/>
        <v>6</v>
      </c>
      <c r="M250" s="16">
        <f t="shared" si="20"/>
        <v>164.16666666666666</v>
      </c>
      <c r="N250" s="110" t="s">
        <v>101</v>
      </c>
      <c r="O250" s="121" t="s">
        <v>89</v>
      </c>
      <c r="P250" s="99">
        <f t="shared" si="18"/>
        <v>1</v>
      </c>
    </row>
    <row r="251" spans="1:16" ht="16.2" thickBot="1" x14ac:dyDescent="0.3">
      <c r="A251" s="101">
        <v>61</v>
      </c>
      <c r="B251" s="12" t="s">
        <v>59</v>
      </c>
      <c r="C251" s="127">
        <v>141</v>
      </c>
      <c r="D251" s="127">
        <v>137</v>
      </c>
      <c r="E251" s="127">
        <v>135</v>
      </c>
      <c r="F251" s="127">
        <v>115</v>
      </c>
      <c r="G251" s="127">
        <v>111</v>
      </c>
      <c r="H251" s="127">
        <v>121</v>
      </c>
      <c r="I251" s="138"/>
      <c r="J251" s="138"/>
      <c r="K251" s="127">
        <v>760</v>
      </c>
      <c r="L251" s="110">
        <f t="shared" si="17"/>
        <v>6</v>
      </c>
      <c r="M251" s="16">
        <f t="shared" si="20"/>
        <v>126.66666666666667</v>
      </c>
      <c r="N251" s="110" t="s">
        <v>101</v>
      </c>
      <c r="O251" s="121" t="s">
        <v>89</v>
      </c>
      <c r="P251" s="99">
        <f t="shared" si="18"/>
        <v>0</v>
      </c>
    </row>
    <row r="252" spans="1:16" ht="16.2" thickBot="1" x14ac:dyDescent="0.3">
      <c r="A252" s="101">
        <v>62</v>
      </c>
      <c r="B252" s="12" t="s">
        <v>148</v>
      </c>
      <c r="C252" s="127">
        <v>131</v>
      </c>
      <c r="D252" s="127">
        <v>152</v>
      </c>
      <c r="E252" s="127">
        <v>169</v>
      </c>
      <c r="F252" s="127">
        <v>179</v>
      </c>
      <c r="G252" s="127">
        <v>154</v>
      </c>
      <c r="H252" s="127">
        <v>174</v>
      </c>
      <c r="I252" s="138"/>
      <c r="J252" s="138"/>
      <c r="K252" s="127">
        <v>959</v>
      </c>
      <c r="L252" s="110">
        <f t="shared" si="17"/>
        <v>6</v>
      </c>
      <c r="M252" s="16">
        <f t="shared" si="20"/>
        <v>159.83333333333334</v>
      </c>
      <c r="N252" s="110" t="s">
        <v>101</v>
      </c>
      <c r="O252" s="121" t="s">
        <v>89</v>
      </c>
      <c r="P252" s="99">
        <f t="shared" si="18"/>
        <v>0</v>
      </c>
    </row>
    <row r="253" spans="1:16" ht="16.2" thickBot="1" x14ac:dyDescent="0.3">
      <c r="A253" s="101">
        <v>63</v>
      </c>
      <c r="B253" s="12" t="s">
        <v>140</v>
      </c>
      <c r="C253" s="127">
        <v>128</v>
      </c>
      <c r="D253" s="127">
        <v>158</v>
      </c>
      <c r="E253" s="127">
        <v>158</v>
      </c>
      <c r="F253" s="127">
        <v>154</v>
      </c>
      <c r="G253" s="127">
        <v>113</v>
      </c>
      <c r="H253" s="127">
        <v>144</v>
      </c>
      <c r="I253" s="138"/>
      <c r="J253" s="138"/>
      <c r="K253" s="127">
        <v>855</v>
      </c>
      <c r="L253" s="110">
        <f t="shared" si="17"/>
        <v>6</v>
      </c>
      <c r="M253" s="16">
        <f t="shared" si="20"/>
        <v>142.5</v>
      </c>
      <c r="N253" s="110" t="s">
        <v>101</v>
      </c>
      <c r="O253" s="121" t="s">
        <v>89</v>
      </c>
      <c r="P253" s="99">
        <f t="shared" si="18"/>
        <v>0</v>
      </c>
    </row>
    <row r="254" spans="1:16" ht="16.2" thickBot="1" x14ac:dyDescent="0.3">
      <c r="A254" s="101">
        <v>64</v>
      </c>
      <c r="B254" s="12" t="s">
        <v>151</v>
      </c>
      <c r="C254" s="127">
        <v>91</v>
      </c>
      <c r="D254" s="127">
        <v>128</v>
      </c>
      <c r="E254" s="127">
        <v>119</v>
      </c>
      <c r="F254" s="127">
        <v>177</v>
      </c>
      <c r="G254" s="127">
        <v>175</v>
      </c>
      <c r="H254" s="127">
        <v>125</v>
      </c>
      <c r="I254" s="138"/>
      <c r="J254" s="138"/>
      <c r="K254" s="127">
        <v>815</v>
      </c>
      <c r="L254" s="110">
        <f t="shared" si="17"/>
        <v>6</v>
      </c>
      <c r="M254" s="16">
        <f t="shared" si="20"/>
        <v>135.83333333333334</v>
      </c>
      <c r="N254" s="110" t="s">
        <v>101</v>
      </c>
      <c r="O254" s="121" t="s">
        <v>89</v>
      </c>
      <c r="P254" s="99">
        <f t="shared" si="18"/>
        <v>0</v>
      </c>
    </row>
    <row r="255" spans="1:16" ht="16.2" thickBot="1" x14ac:dyDescent="0.3">
      <c r="A255" s="101">
        <v>65</v>
      </c>
      <c r="B255" s="12" t="s">
        <v>54</v>
      </c>
      <c r="C255" s="127">
        <v>183</v>
      </c>
      <c r="D255" s="127">
        <v>165</v>
      </c>
      <c r="E255" s="127">
        <v>192</v>
      </c>
      <c r="F255" s="127">
        <v>163</v>
      </c>
      <c r="G255" s="127">
        <v>122</v>
      </c>
      <c r="H255" s="127">
        <v>145</v>
      </c>
      <c r="I255" s="138"/>
      <c r="J255" s="138"/>
      <c r="K255" s="127">
        <v>970</v>
      </c>
      <c r="L255" s="110">
        <f t="shared" si="17"/>
        <v>6</v>
      </c>
      <c r="M255" s="16">
        <f t="shared" si="20"/>
        <v>161.66666666666666</v>
      </c>
      <c r="N255" s="110" t="s">
        <v>103</v>
      </c>
      <c r="O255" s="121" t="s">
        <v>89</v>
      </c>
      <c r="P255" s="99">
        <f t="shared" si="18"/>
        <v>0</v>
      </c>
    </row>
    <row r="256" spans="1:16" ht="16.2" thickBot="1" x14ac:dyDescent="0.3">
      <c r="A256" s="101">
        <v>66</v>
      </c>
      <c r="B256" s="12" t="s">
        <v>51</v>
      </c>
      <c r="C256" s="127">
        <v>147</v>
      </c>
      <c r="D256" s="127">
        <v>190</v>
      </c>
      <c r="E256" s="127">
        <v>146</v>
      </c>
      <c r="F256" s="127">
        <v>180</v>
      </c>
      <c r="G256" s="127">
        <v>162</v>
      </c>
      <c r="H256" s="127">
        <v>174</v>
      </c>
      <c r="I256" s="138"/>
      <c r="J256" s="138"/>
      <c r="K256" s="127">
        <v>999</v>
      </c>
      <c r="L256" s="110">
        <f t="shared" ref="L256:L276" si="21">COUNT(C256:H256)</f>
        <v>6</v>
      </c>
      <c r="M256" s="16">
        <f t="shared" si="20"/>
        <v>166.5</v>
      </c>
      <c r="N256" s="110" t="s">
        <v>103</v>
      </c>
      <c r="O256" s="121" t="s">
        <v>89</v>
      </c>
      <c r="P256" s="99">
        <f t="shared" si="18"/>
        <v>0</v>
      </c>
    </row>
    <row r="257" spans="1:16" ht="16.2" thickBot="1" x14ac:dyDescent="0.3">
      <c r="A257" s="101">
        <v>67</v>
      </c>
      <c r="B257" s="12" t="s">
        <v>49</v>
      </c>
      <c r="C257" s="127">
        <v>159</v>
      </c>
      <c r="D257" s="127">
        <v>146</v>
      </c>
      <c r="E257" s="127">
        <v>127</v>
      </c>
      <c r="F257" s="127">
        <v>184</v>
      </c>
      <c r="G257" s="127">
        <v>167</v>
      </c>
      <c r="H257" s="127">
        <v>127</v>
      </c>
      <c r="I257" s="138"/>
      <c r="J257" s="138"/>
      <c r="K257" s="127">
        <v>910</v>
      </c>
      <c r="L257" s="110">
        <f t="shared" si="21"/>
        <v>6</v>
      </c>
      <c r="M257" s="16">
        <f t="shared" si="20"/>
        <v>151.66666666666666</v>
      </c>
      <c r="N257" s="110" t="s">
        <v>103</v>
      </c>
      <c r="O257" s="121" t="s">
        <v>89</v>
      </c>
      <c r="P257" s="99">
        <f t="shared" si="18"/>
        <v>0</v>
      </c>
    </row>
    <row r="258" spans="1:16" ht="16.2" thickBot="1" x14ac:dyDescent="0.3">
      <c r="A258" s="101">
        <v>68</v>
      </c>
      <c r="B258" s="12" t="s">
        <v>18</v>
      </c>
      <c r="C258" s="127">
        <v>159</v>
      </c>
      <c r="D258" s="127">
        <v>136</v>
      </c>
      <c r="E258" s="127">
        <v>108</v>
      </c>
      <c r="F258" s="127">
        <v>131</v>
      </c>
      <c r="G258" s="127">
        <v>136</v>
      </c>
      <c r="H258" s="127">
        <v>152</v>
      </c>
      <c r="I258" s="138"/>
      <c r="J258" s="138"/>
      <c r="K258" s="127">
        <v>822</v>
      </c>
      <c r="L258" s="110">
        <f t="shared" si="21"/>
        <v>6</v>
      </c>
      <c r="M258" s="16">
        <f t="shared" si="20"/>
        <v>137</v>
      </c>
      <c r="N258" s="110" t="s">
        <v>103</v>
      </c>
      <c r="O258" s="121" t="s">
        <v>89</v>
      </c>
      <c r="P258" s="99">
        <f t="shared" si="18"/>
        <v>0</v>
      </c>
    </row>
    <row r="259" spans="1:16" ht="16.2" thickBot="1" x14ac:dyDescent="0.3">
      <c r="A259" s="101">
        <v>69</v>
      </c>
      <c r="B259" s="12" t="s">
        <v>138</v>
      </c>
      <c r="C259" s="127">
        <v>142</v>
      </c>
      <c r="D259" s="127">
        <v>156</v>
      </c>
      <c r="E259" s="127">
        <v>169</v>
      </c>
      <c r="F259" s="127">
        <v>85</v>
      </c>
      <c r="G259" s="127">
        <v>147</v>
      </c>
      <c r="H259" s="127">
        <v>122</v>
      </c>
      <c r="I259" s="138"/>
      <c r="J259" s="138"/>
      <c r="K259" s="127">
        <v>821</v>
      </c>
      <c r="L259" s="110">
        <f t="shared" si="21"/>
        <v>6</v>
      </c>
      <c r="M259" s="16">
        <f t="shared" si="20"/>
        <v>136.83333333333334</v>
      </c>
      <c r="N259" s="110" t="s">
        <v>103</v>
      </c>
      <c r="O259" s="121" t="s">
        <v>89</v>
      </c>
      <c r="P259" s="99">
        <f t="shared" ref="P259:P276" si="22">COUNTIF(C259:J259,"&gt;199")</f>
        <v>0</v>
      </c>
    </row>
    <row r="260" spans="1:16" ht="16.2" thickBot="1" x14ac:dyDescent="0.3">
      <c r="A260" s="101">
        <v>70</v>
      </c>
      <c r="B260" s="12" t="s">
        <v>50</v>
      </c>
      <c r="C260" s="127">
        <v>135</v>
      </c>
      <c r="D260" s="127">
        <v>154</v>
      </c>
      <c r="E260" s="127">
        <v>177</v>
      </c>
      <c r="F260" s="127">
        <v>164</v>
      </c>
      <c r="G260" s="127">
        <v>114</v>
      </c>
      <c r="H260" s="127">
        <v>109</v>
      </c>
      <c r="I260" s="138"/>
      <c r="J260" s="138"/>
      <c r="K260" s="127">
        <v>853</v>
      </c>
      <c r="L260" s="110">
        <f t="shared" si="21"/>
        <v>6</v>
      </c>
      <c r="M260" s="16">
        <f t="shared" si="20"/>
        <v>142.16666666666666</v>
      </c>
      <c r="N260" s="110" t="s">
        <v>103</v>
      </c>
      <c r="O260" s="121" t="s">
        <v>89</v>
      </c>
      <c r="P260" s="99">
        <f t="shared" si="22"/>
        <v>0</v>
      </c>
    </row>
    <row r="261" spans="1:16" ht="16.2" thickBot="1" x14ac:dyDescent="0.3">
      <c r="A261" s="101">
        <v>71</v>
      </c>
      <c r="B261" s="12" t="s">
        <v>12</v>
      </c>
      <c r="C261" s="127">
        <v>174</v>
      </c>
      <c r="D261" s="127">
        <v>146</v>
      </c>
      <c r="E261" s="127">
        <v>125</v>
      </c>
      <c r="F261" s="127">
        <v>178</v>
      </c>
      <c r="G261" s="127">
        <v>161</v>
      </c>
      <c r="H261" s="127">
        <v>172</v>
      </c>
      <c r="I261" s="138"/>
      <c r="J261" s="138"/>
      <c r="K261" s="127">
        <v>956</v>
      </c>
      <c r="L261" s="110">
        <f t="shared" si="21"/>
        <v>6</v>
      </c>
      <c r="M261" s="16">
        <f t="shared" si="20"/>
        <v>159.33333333333334</v>
      </c>
      <c r="N261" s="110" t="s">
        <v>103</v>
      </c>
      <c r="O261" s="121" t="s">
        <v>89</v>
      </c>
      <c r="P261" s="99">
        <f t="shared" si="22"/>
        <v>0</v>
      </c>
    </row>
    <row r="262" spans="1:16" ht="16.2" thickBot="1" x14ac:dyDescent="0.3">
      <c r="A262" s="101">
        <v>72</v>
      </c>
      <c r="B262" s="12" t="s">
        <v>52</v>
      </c>
      <c r="C262" s="127">
        <v>153</v>
      </c>
      <c r="D262" s="127">
        <v>163</v>
      </c>
      <c r="E262" s="128">
        <v>200</v>
      </c>
      <c r="F262" s="127">
        <v>185</v>
      </c>
      <c r="G262" s="127">
        <v>171</v>
      </c>
      <c r="H262" s="127">
        <v>194</v>
      </c>
      <c r="I262" s="138"/>
      <c r="J262" s="138"/>
      <c r="K262" s="127">
        <v>1066</v>
      </c>
      <c r="L262" s="110">
        <f t="shared" si="21"/>
        <v>6</v>
      </c>
      <c r="M262" s="16">
        <f t="shared" si="20"/>
        <v>177.66666666666666</v>
      </c>
      <c r="N262" s="110" t="s">
        <v>103</v>
      </c>
      <c r="O262" s="121" t="s">
        <v>89</v>
      </c>
      <c r="P262" s="99">
        <f t="shared" si="22"/>
        <v>1</v>
      </c>
    </row>
    <row r="263" spans="1:16" ht="16.2" thickBot="1" x14ac:dyDescent="0.3">
      <c r="A263" s="101">
        <v>73</v>
      </c>
      <c r="B263" s="12" t="s">
        <v>35</v>
      </c>
      <c r="C263" s="127">
        <v>188</v>
      </c>
      <c r="D263" s="127">
        <v>189</v>
      </c>
      <c r="E263" s="128">
        <v>214</v>
      </c>
      <c r="F263" s="127">
        <v>154</v>
      </c>
      <c r="G263" s="127">
        <v>185</v>
      </c>
      <c r="H263" s="127">
        <v>171</v>
      </c>
      <c r="I263" s="138"/>
      <c r="J263" s="138"/>
      <c r="K263" s="127">
        <v>1101</v>
      </c>
      <c r="L263" s="110">
        <f t="shared" si="21"/>
        <v>6</v>
      </c>
      <c r="M263" s="16">
        <f t="shared" si="20"/>
        <v>183.5</v>
      </c>
      <c r="N263" s="110" t="s">
        <v>103</v>
      </c>
      <c r="O263" s="121" t="s">
        <v>89</v>
      </c>
      <c r="P263" s="99">
        <f t="shared" si="22"/>
        <v>1</v>
      </c>
    </row>
    <row r="264" spans="1:16" ht="16.2" thickBot="1" x14ac:dyDescent="0.3">
      <c r="A264" s="101">
        <v>74</v>
      </c>
      <c r="B264" s="12" t="s">
        <v>146</v>
      </c>
      <c r="C264" s="127">
        <v>164</v>
      </c>
      <c r="D264" s="127">
        <v>170</v>
      </c>
      <c r="E264" s="127">
        <v>166</v>
      </c>
      <c r="F264" s="127">
        <v>153</v>
      </c>
      <c r="G264" s="127">
        <v>195</v>
      </c>
      <c r="H264" s="127">
        <v>188</v>
      </c>
      <c r="I264" s="138"/>
      <c r="J264" s="138"/>
      <c r="K264" s="127">
        <v>1036</v>
      </c>
      <c r="L264" s="110">
        <f t="shared" si="21"/>
        <v>6</v>
      </c>
      <c r="M264" s="16">
        <f t="shared" si="20"/>
        <v>172.66666666666666</v>
      </c>
      <c r="N264" s="110" t="s">
        <v>103</v>
      </c>
      <c r="O264" s="121" t="s">
        <v>89</v>
      </c>
      <c r="P264" s="99">
        <f t="shared" si="22"/>
        <v>0</v>
      </c>
    </row>
    <row r="265" spans="1:16" ht="16.2" thickBot="1" x14ac:dyDescent="0.3">
      <c r="A265" s="101">
        <v>75</v>
      </c>
      <c r="B265" s="12" t="s">
        <v>11</v>
      </c>
      <c r="C265" s="127">
        <v>136</v>
      </c>
      <c r="D265" s="127">
        <v>162</v>
      </c>
      <c r="E265" s="127">
        <v>157</v>
      </c>
      <c r="F265" s="127">
        <v>199</v>
      </c>
      <c r="G265" s="127">
        <v>149</v>
      </c>
      <c r="H265" s="128">
        <v>200</v>
      </c>
      <c r="I265" s="138"/>
      <c r="J265" s="138"/>
      <c r="K265" s="127">
        <v>1003</v>
      </c>
      <c r="L265" s="110">
        <f t="shared" si="21"/>
        <v>6</v>
      </c>
      <c r="M265" s="16">
        <f t="shared" si="20"/>
        <v>167.16666666666666</v>
      </c>
      <c r="N265" s="110" t="s">
        <v>103</v>
      </c>
      <c r="O265" s="121" t="s">
        <v>89</v>
      </c>
      <c r="P265" s="99">
        <f t="shared" si="22"/>
        <v>1</v>
      </c>
    </row>
    <row r="266" spans="1:16" ht="16.2" thickBot="1" x14ac:dyDescent="0.3">
      <c r="A266" s="101">
        <v>76</v>
      </c>
      <c r="B266" s="12" t="s">
        <v>162</v>
      </c>
      <c r="C266" s="127">
        <v>137</v>
      </c>
      <c r="D266" s="127">
        <v>137</v>
      </c>
      <c r="E266" s="127">
        <v>122</v>
      </c>
      <c r="F266" s="127">
        <v>172</v>
      </c>
      <c r="G266" s="127">
        <v>150</v>
      </c>
      <c r="H266" s="128">
        <v>215</v>
      </c>
      <c r="I266" s="138"/>
      <c r="J266" s="138"/>
      <c r="K266" s="127">
        <v>933</v>
      </c>
      <c r="L266" s="110">
        <f t="shared" si="21"/>
        <v>6</v>
      </c>
      <c r="M266" s="16">
        <f t="shared" ref="M266:M276" si="23">SUM(K266/L266)</f>
        <v>155.5</v>
      </c>
      <c r="N266" s="110" t="s">
        <v>103</v>
      </c>
      <c r="O266" s="121" t="s">
        <v>89</v>
      </c>
      <c r="P266" s="99">
        <f t="shared" si="22"/>
        <v>1</v>
      </c>
    </row>
    <row r="267" spans="1:16" ht="16.2" thickBot="1" x14ac:dyDescent="0.3">
      <c r="A267" s="101">
        <v>77</v>
      </c>
      <c r="B267" s="12" t="s">
        <v>15</v>
      </c>
      <c r="C267" s="127">
        <v>132</v>
      </c>
      <c r="D267" s="127">
        <v>144</v>
      </c>
      <c r="E267" s="127">
        <v>140</v>
      </c>
      <c r="F267" s="127">
        <v>163</v>
      </c>
      <c r="G267" s="127">
        <v>182</v>
      </c>
      <c r="H267" s="127">
        <v>143</v>
      </c>
      <c r="I267" s="138"/>
      <c r="J267" s="138"/>
      <c r="K267" s="127">
        <v>904</v>
      </c>
      <c r="L267" s="110">
        <f t="shared" si="21"/>
        <v>6</v>
      </c>
      <c r="M267" s="16">
        <f t="shared" si="23"/>
        <v>150.66666666666666</v>
      </c>
      <c r="N267" s="110" t="s">
        <v>103</v>
      </c>
      <c r="O267" s="121" t="s">
        <v>89</v>
      </c>
      <c r="P267" s="99">
        <f t="shared" si="22"/>
        <v>0</v>
      </c>
    </row>
    <row r="268" spans="1:16" ht="16.2" thickBot="1" x14ac:dyDescent="0.3">
      <c r="A268" s="101">
        <v>78</v>
      </c>
      <c r="B268" s="12" t="s">
        <v>16</v>
      </c>
      <c r="C268" s="127">
        <v>142</v>
      </c>
      <c r="D268" s="127">
        <v>145</v>
      </c>
      <c r="E268" s="127">
        <v>145</v>
      </c>
      <c r="F268" s="127">
        <v>167</v>
      </c>
      <c r="G268" s="127">
        <v>140</v>
      </c>
      <c r="H268" s="127">
        <v>163</v>
      </c>
      <c r="I268" s="138"/>
      <c r="J268" s="138"/>
      <c r="K268" s="127">
        <v>902</v>
      </c>
      <c r="L268" s="110">
        <f t="shared" si="21"/>
        <v>6</v>
      </c>
      <c r="M268" s="16">
        <f t="shared" si="23"/>
        <v>150.33333333333334</v>
      </c>
      <c r="N268" s="110" t="s">
        <v>103</v>
      </c>
      <c r="O268" s="121" t="s">
        <v>89</v>
      </c>
      <c r="P268" s="99">
        <f t="shared" si="22"/>
        <v>0</v>
      </c>
    </row>
    <row r="269" spans="1:16" ht="16.2" thickBot="1" x14ac:dyDescent="0.3">
      <c r="A269" s="101">
        <v>79</v>
      </c>
      <c r="B269" s="12" t="s">
        <v>13</v>
      </c>
      <c r="C269" s="127">
        <v>124</v>
      </c>
      <c r="D269" s="127">
        <v>153</v>
      </c>
      <c r="E269" s="127">
        <v>174</v>
      </c>
      <c r="F269" s="127">
        <v>161</v>
      </c>
      <c r="G269" s="127">
        <v>156</v>
      </c>
      <c r="H269" s="127">
        <v>130</v>
      </c>
      <c r="I269" s="138"/>
      <c r="J269" s="138"/>
      <c r="K269" s="127">
        <v>898</v>
      </c>
      <c r="L269" s="110">
        <f t="shared" si="21"/>
        <v>6</v>
      </c>
      <c r="M269" s="16">
        <f t="shared" si="23"/>
        <v>149.66666666666666</v>
      </c>
      <c r="N269" s="110" t="s">
        <v>103</v>
      </c>
      <c r="O269" s="121" t="s">
        <v>89</v>
      </c>
      <c r="P269" s="99">
        <f t="shared" si="22"/>
        <v>0</v>
      </c>
    </row>
    <row r="270" spans="1:16" ht="16.2" thickBot="1" x14ac:dyDescent="0.3">
      <c r="A270" s="101">
        <v>80</v>
      </c>
      <c r="B270" s="12" t="s">
        <v>137</v>
      </c>
      <c r="C270" s="127">
        <v>157</v>
      </c>
      <c r="D270" s="127">
        <v>124</v>
      </c>
      <c r="E270" s="127">
        <v>144</v>
      </c>
      <c r="F270" s="127">
        <v>143</v>
      </c>
      <c r="G270" s="127">
        <v>166</v>
      </c>
      <c r="H270" s="127">
        <v>137</v>
      </c>
      <c r="I270" s="138"/>
      <c r="J270" s="138"/>
      <c r="K270" s="127">
        <v>871</v>
      </c>
      <c r="L270" s="110">
        <f t="shared" si="21"/>
        <v>6</v>
      </c>
      <c r="M270" s="16">
        <f t="shared" si="23"/>
        <v>145.16666666666666</v>
      </c>
      <c r="N270" s="110" t="s">
        <v>103</v>
      </c>
      <c r="O270" s="121" t="s">
        <v>89</v>
      </c>
      <c r="P270" s="99">
        <f t="shared" si="22"/>
        <v>0</v>
      </c>
    </row>
    <row r="271" spans="1:16" ht="16.2" thickBot="1" x14ac:dyDescent="0.3">
      <c r="A271" s="101">
        <v>81</v>
      </c>
      <c r="B271" s="12" t="s">
        <v>34</v>
      </c>
      <c r="C271" s="127">
        <v>145</v>
      </c>
      <c r="D271" s="127">
        <v>114</v>
      </c>
      <c r="E271" s="127">
        <v>189</v>
      </c>
      <c r="F271" s="127">
        <v>161</v>
      </c>
      <c r="G271" s="127">
        <v>134</v>
      </c>
      <c r="H271" s="127">
        <v>150</v>
      </c>
      <c r="I271" s="138"/>
      <c r="J271" s="138"/>
      <c r="K271" s="127">
        <v>893</v>
      </c>
      <c r="L271" s="110">
        <f t="shared" si="21"/>
        <v>6</v>
      </c>
      <c r="M271" s="16">
        <f t="shared" si="23"/>
        <v>148.83333333333334</v>
      </c>
      <c r="N271" s="110" t="s">
        <v>103</v>
      </c>
      <c r="O271" s="121" t="s">
        <v>89</v>
      </c>
      <c r="P271" s="99">
        <f t="shared" si="22"/>
        <v>0</v>
      </c>
    </row>
    <row r="272" spans="1:16" ht="16.2" thickBot="1" x14ac:dyDescent="0.3">
      <c r="A272" s="101">
        <v>82</v>
      </c>
      <c r="B272" s="12" t="s">
        <v>36</v>
      </c>
      <c r="C272" s="127">
        <v>111</v>
      </c>
      <c r="D272" s="127">
        <v>160</v>
      </c>
      <c r="E272" s="127">
        <v>138</v>
      </c>
      <c r="F272" s="127">
        <v>134</v>
      </c>
      <c r="G272" s="127">
        <v>121</v>
      </c>
      <c r="H272" s="127">
        <v>162</v>
      </c>
      <c r="I272" s="138"/>
      <c r="J272" s="138"/>
      <c r="K272" s="127">
        <v>826</v>
      </c>
      <c r="L272" s="110">
        <f t="shared" si="21"/>
        <v>6</v>
      </c>
      <c r="M272" s="16">
        <f t="shared" si="23"/>
        <v>137.66666666666666</v>
      </c>
      <c r="N272" s="110" t="s">
        <v>103</v>
      </c>
      <c r="O272" s="121" t="s">
        <v>89</v>
      </c>
      <c r="P272" s="99">
        <f t="shared" si="22"/>
        <v>0</v>
      </c>
    </row>
    <row r="273" spans="1:16" ht="16.2" thickBot="1" x14ac:dyDescent="0.3">
      <c r="A273" s="101">
        <v>83</v>
      </c>
      <c r="B273" s="12" t="s">
        <v>14</v>
      </c>
      <c r="C273" s="127">
        <v>136</v>
      </c>
      <c r="D273" s="127">
        <v>157</v>
      </c>
      <c r="E273" s="127">
        <v>180</v>
      </c>
      <c r="F273" s="127">
        <v>126</v>
      </c>
      <c r="G273" s="127">
        <v>147</v>
      </c>
      <c r="H273" s="127">
        <v>117</v>
      </c>
      <c r="I273" s="138"/>
      <c r="J273" s="138"/>
      <c r="K273" s="127">
        <v>863</v>
      </c>
      <c r="L273" s="110">
        <f t="shared" si="21"/>
        <v>6</v>
      </c>
      <c r="M273" s="16">
        <f t="shared" si="23"/>
        <v>143.83333333333334</v>
      </c>
      <c r="N273" s="110" t="s">
        <v>103</v>
      </c>
      <c r="O273" s="121" t="s">
        <v>89</v>
      </c>
      <c r="P273" s="99">
        <f t="shared" si="22"/>
        <v>0</v>
      </c>
    </row>
    <row r="274" spans="1:16" ht="16.2" thickBot="1" x14ac:dyDescent="0.3">
      <c r="A274" s="101">
        <v>84</v>
      </c>
      <c r="B274" s="12" t="s">
        <v>47</v>
      </c>
      <c r="C274" s="127">
        <v>114</v>
      </c>
      <c r="D274" s="127">
        <v>169</v>
      </c>
      <c r="E274" s="127">
        <v>149</v>
      </c>
      <c r="F274" s="127">
        <v>136</v>
      </c>
      <c r="G274" s="127">
        <v>146</v>
      </c>
      <c r="H274" s="127">
        <v>138</v>
      </c>
      <c r="I274" s="138"/>
      <c r="J274" s="138"/>
      <c r="K274" s="127">
        <v>852</v>
      </c>
      <c r="L274" s="110">
        <f t="shared" si="21"/>
        <v>6</v>
      </c>
      <c r="M274" s="16">
        <f t="shared" si="23"/>
        <v>142</v>
      </c>
      <c r="N274" s="110" t="s">
        <v>103</v>
      </c>
      <c r="O274" s="121" t="s">
        <v>89</v>
      </c>
      <c r="P274" s="99">
        <f t="shared" si="22"/>
        <v>0</v>
      </c>
    </row>
    <row r="275" spans="1:16" ht="16.2" thickBot="1" x14ac:dyDescent="0.3">
      <c r="A275" s="101">
        <v>85</v>
      </c>
      <c r="B275" s="12" t="s">
        <v>17</v>
      </c>
      <c r="C275" s="127">
        <v>130</v>
      </c>
      <c r="D275" s="127">
        <v>155</v>
      </c>
      <c r="E275" s="127">
        <v>136</v>
      </c>
      <c r="F275" s="127">
        <v>116</v>
      </c>
      <c r="G275" s="127">
        <v>105</v>
      </c>
      <c r="H275" s="127">
        <v>114</v>
      </c>
      <c r="I275" s="138"/>
      <c r="J275" s="138"/>
      <c r="K275" s="127">
        <v>756</v>
      </c>
      <c r="L275" s="110">
        <f t="shared" si="21"/>
        <v>6</v>
      </c>
      <c r="M275" s="16">
        <f t="shared" si="23"/>
        <v>126</v>
      </c>
      <c r="N275" s="110" t="s">
        <v>103</v>
      </c>
      <c r="O275" s="121" t="s">
        <v>89</v>
      </c>
      <c r="P275" s="99">
        <f t="shared" si="22"/>
        <v>0</v>
      </c>
    </row>
    <row r="276" spans="1:16" ht="16.2" thickBot="1" x14ac:dyDescent="0.3">
      <c r="A276" s="101">
        <v>86</v>
      </c>
      <c r="B276" s="12" t="s">
        <v>70</v>
      </c>
      <c r="C276" s="127">
        <v>121</v>
      </c>
      <c r="D276" s="127">
        <v>143</v>
      </c>
      <c r="E276" s="127">
        <v>89</v>
      </c>
      <c r="F276" s="127">
        <v>122</v>
      </c>
      <c r="G276" s="127">
        <v>133</v>
      </c>
      <c r="H276" s="127">
        <v>105</v>
      </c>
      <c r="I276" s="138"/>
      <c r="J276" s="138"/>
      <c r="K276" s="127">
        <v>713</v>
      </c>
      <c r="L276" s="110">
        <f t="shared" si="21"/>
        <v>6</v>
      </c>
      <c r="M276" s="16">
        <f t="shared" si="23"/>
        <v>118.83333333333333</v>
      </c>
      <c r="N276" s="110" t="s">
        <v>103</v>
      </c>
      <c r="O276" s="121" t="s">
        <v>89</v>
      </c>
      <c r="P276" s="99">
        <f t="shared" si="22"/>
        <v>0</v>
      </c>
    </row>
    <row r="277" spans="1:16" x14ac:dyDescent="0.25">
      <c r="K277" s="84"/>
    </row>
    <row r="279" spans="1:16" x14ac:dyDescent="0.25">
      <c r="K279" s="84">
        <f>SUM(K2:K278)</f>
        <v>317926</v>
      </c>
      <c r="L279" s="84">
        <f>SUM(L2:L278)</f>
        <v>1956</v>
      </c>
    </row>
  </sheetData>
  <sortState xmlns:xlrd2="http://schemas.microsoft.com/office/spreadsheetml/2017/richdata2" ref="B191:O276">
    <sortCondition ref="N191:N276"/>
  </sortState>
  <conditionalFormatting sqref="C2:G24">
    <cfRule type="cellIs" dxfId="4" priority="1" operator="greaterThanOrEqual">
      <formula>200</formula>
    </cfRule>
  </conditionalFormatting>
  <hyperlinks>
    <hyperlink ref="B30" r:id="rId1" display="https://bowling.lexerbowling.com/bowlingdelapraille/championnatsgenevois2024/pl006.htm" xr:uid="{41755802-1EA2-421C-9FC6-1559C68CAB48}"/>
    <hyperlink ref="B39" r:id="rId2" display="https://bowling.lexerbowling.com/bowlingdelapraille/championnatsgenevois2024/pl040.htm" xr:uid="{3562814C-F06D-422B-9C77-DF62E65A9D79}"/>
    <hyperlink ref="B52" r:id="rId3" display="https://bowling.lexerbowling.com/bowlingdelapraille/championnatsgenevois2024/pl038.htm" xr:uid="{142D269D-4765-4AD9-BF34-D6332FE74F14}"/>
    <hyperlink ref="B34" r:id="rId4" display="https://bowling.lexerbowling.com/bowlingdelapraille/championnatsgenevois2024/pl034.htm" xr:uid="{4FD52C66-A74B-4C10-9D63-5B646BED38DB}"/>
    <hyperlink ref="B45" r:id="rId5" display="https://bowling.lexerbowling.com/bowlingdelapraille/championnatsgenevois2024/pl020.htm" xr:uid="{5B1A4E9C-AA3F-48FF-B645-305DF47B9CD7}"/>
    <hyperlink ref="B40" r:id="rId6" display="https://bowling.lexerbowling.com/bowlingdelapraille/championnatsgenevois2024/pl041.htm" xr:uid="{8A1F44EB-9190-4AD0-B737-9ACCE36CDEF7}"/>
    <hyperlink ref="B38" r:id="rId7" display="https://bowling.lexerbowling.com/bowlingdelapraille/championnatsgenevois2024/pl036.htm" xr:uid="{6248757A-E629-4617-BA51-559E3BD7C873}"/>
    <hyperlink ref="B41" r:id="rId8" display="https://bowling.lexerbowling.com/bowlingdelapraille/championnatsgenevois2024/pl037.htm" xr:uid="{B18CC132-CDDB-4936-830D-E2C80033B3CA}"/>
    <hyperlink ref="B37" r:id="rId9" display="https://bowling.lexerbowling.com/bowlingdelapraille/championnatsgenevois2024/pl004.htm" xr:uid="{2130A5DE-A67A-44DC-8004-FCC7A769B9D2}"/>
    <hyperlink ref="B63" r:id="rId10" display="https://bowling.lexerbowling.com/bowlingdelapraille/championnatsgenevois2024/pl01E.htm" xr:uid="{50F78295-798B-422D-9C52-13A0E2D7EA30}"/>
    <hyperlink ref="B83" r:id="rId11" display="https://bowling.lexerbowling.com/bowlingdelapraille/championnatsgenevois2024/pl064.htm" xr:uid="{439C04C8-E5D3-4862-9865-CBBD21DA09DC}"/>
    <hyperlink ref="B62" r:id="rId12" display="https://bowling.lexerbowling.com/bowlingdelapraille/championnatsgenevois2024/pl027.htm" xr:uid="{E6C5AE5D-8CC3-4A54-B11E-1D9A7E1A256E}"/>
    <hyperlink ref="B59" r:id="rId13" display="https://bowling.lexerbowling.com/bowlingdelapraille/championnatsgenevois2024/pl05A.htm" xr:uid="{C4E9B1DF-148E-41FD-B1E5-59F80AABD05B}"/>
    <hyperlink ref="B71" r:id="rId14" display="https://bowling.lexerbowling.com/bowlingdelapraille/championnatsgenevois2024/pl021.htm" xr:uid="{0959A6EB-40F2-4268-B9B3-2C044552E6CE}"/>
    <hyperlink ref="B76" r:id="rId15" display="https://bowling.lexerbowling.com/bowlingdelapraille/championnatsgenevois2024/pl070.htm" xr:uid="{5D427E4A-CBF3-494E-9D14-742B40B9CC79}"/>
    <hyperlink ref="B87" r:id="rId16" display="https://bowling.lexerbowling.com/bowlingdelapraille/championnatsgenevois2024/pl065.htm" xr:uid="{A68602F3-2BAA-411C-8F2F-04EDDCC72D92}"/>
    <hyperlink ref="B72" r:id="rId17" display="https://bowling.lexerbowling.com/bowlingdelapraille/championnatsgenevois2024/pl071.htm" xr:uid="{6D240896-C1B3-4E5F-AD16-AFD138867B5B}"/>
    <hyperlink ref="B70" r:id="rId18" display="https://bowling.lexerbowling.com/bowlingdelapraille/championnatsgenevois2024/pl01F.htm" xr:uid="{8936C8A9-7F56-4504-9999-2A64991DF4D3}"/>
    <hyperlink ref="B56" r:id="rId19" display="https://bowling.lexerbowling.com/bowlingdelapraille/championnatsgenevois2024/pl024.htm" xr:uid="{27A8AE93-F761-4DE5-90E6-5180EA1CBDB9}"/>
    <hyperlink ref="B78" r:id="rId20" display="https://bowling.lexerbowling.com/bowlingdelapraille/championnatsgenevois2024/pl033.htm" xr:uid="{961BB68D-A23D-4131-BD23-FEFC2549225F}"/>
    <hyperlink ref="B81" r:id="rId21" display="https://bowling.lexerbowling.com/bowlingdelapraille/championnatsgenevois2024/pl046.htm" xr:uid="{23470F85-F71E-4130-924E-F7E93787442B}"/>
    <hyperlink ref="B69" r:id="rId22" display="https://bowling.lexerbowling.com/bowlingdelapraille/championnatsgenevois2024/pl015.htm" xr:uid="{01901C0D-2AA2-4C0B-A2FA-74D7F7061A42}"/>
    <hyperlink ref="B73" r:id="rId23" display="https://bowling.lexerbowling.com/bowlingdelapraille/championnatsgenevois2024/pl06C.htm" xr:uid="{8259954F-79B1-4A37-902F-AEC180F384FE}"/>
    <hyperlink ref="B67" r:id="rId24" display="https://bowling.lexerbowling.com/bowlingdelapraille/championnatsgenevois2024/pl067.htm" xr:uid="{633E1D3A-75C1-4CD6-8DBC-B3EA48D6DF4D}"/>
    <hyperlink ref="B53" r:id="rId25" display="https://bowling.lexerbowling.com/bowlingdelapraille/championnatsgenevois2024/pl06E.htm" xr:uid="{D94B02F3-DC51-4DFE-AAAD-4250B239530B}"/>
    <hyperlink ref="B68" r:id="rId26" display="https://bowling.lexerbowling.com/bowlingdelapraille/championnatsgenevois2024/pl014.htm" xr:uid="{13DA99A3-26A2-47A0-AA12-2A8C9A24332A}"/>
    <hyperlink ref="B101" r:id="rId27" display="https://bowling.lexerbowling.com/bowlingdelapraille/championnatsgenevois2024/pl04E.htm" xr:uid="{BF10F2C7-515B-4051-BFAE-DF11A7502B34}"/>
    <hyperlink ref="B104" r:id="rId28" display="https://bowling.lexerbowling.com/bowlingdelapraille/championnatsgenevois2024/pl057.htm" xr:uid="{90BED35F-502D-42FC-8D8D-9B6EE7DD8950}"/>
    <hyperlink ref="B99" r:id="rId29" display="https://bowling.lexerbowling.com/bowlingdelapraille/championnatsgenevois2024/pl029.htm" xr:uid="{5FD0503E-CEA1-46CF-AC2B-30647B33D155}"/>
    <hyperlink ref="B100" r:id="rId30" display="https://bowling.lexerbowling.com/bowlingdelapraille/championnatsgenevois2024/pl032.htm" xr:uid="{480C422A-72A8-40AC-9D4B-55EFAE66A476}"/>
    <hyperlink ref="B108" r:id="rId31" display="https://bowling.lexerbowling.com/bowlingdelapraille/championnatsgenevois2024/pl048.htm" xr:uid="{FCD0F0D6-21D8-4880-B5CB-DAFF4BF09CE7}"/>
    <hyperlink ref="B97" r:id="rId32" display="https://bowling.lexerbowling.com/bowlingdelapraille/championnatsgenevois2024/pl043.htm" xr:uid="{42E28F70-012E-4ED4-BBBB-B5A97CB4C566}"/>
    <hyperlink ref="B98" r:id="rId33" display="https://bowling.lexerbowling.com/bowlingdelapraille/championnatsgenevois2024/pl05F.htm" xr:uid="{27C7B6B1-C725-41D1-B9BF-B6C744676193}"/>
    <hyperlink ref="B105" r:id="rId34" display="https://bowling.lexerbowling.com/bowlingdelapraille/championnatsgenevois2024/pl06B.htm" xr:uid="{6E690747-F59B-4BBE-9C45-185592633D18}"/>
    <hyperlink ref="B94" r:id="rId35" display="https://bowling.lexerbowling.com/bowlingdelapraille/championnatsgenevois2024/pl05D.htm" xr:uid="{16B839DE-4F3B-4880-9452-A4B1203F2760}"/>
    <hyperlink ref="B107" r:id="rId36" display="https://bowling.lexerbowling.com/bowlingdelapraille/championnatsgenevois2024/pl066.htm" xr:uid="{2EAF07BA-C013-473C-BBF6-C0D3497A4448}"/>
    <hyperlink ref="B92" r:id="rId37" display="https://bowling.lexerbowling.com/bowlingdelapraille/championnatsgenevois2024/pl06D.htm" xr:uid="{80B0B33F-7230-45D1-A9FD-305B9B34AD46}"/>
    <hyperlink ref="B93" r:id="rId38" display="https://bowling.lexerbowling.com/bowlingdelapraille/championnatsgenevois2024/pl052.htm" xr:uid="{7A237135-EA9F-4D50-8134-6C955A9634C7}"/>
    <hyperlink ref="B29" r:id="rId39" display="https://bowling.lexerbowling.com/bowlingdelapraille/championnatsgenevois2024/pl00D.htm" xr:uid="{45BACBCE-F16C-413D-B5AB-938C8F15E963}"/>
    <hyperlink ref="B31" r:id="rId40" display="https://bowling.lexerbowling.com/bowlingdelapraille/championnatsgenevois2024/pl00F.htm" xr:uid="{60F92005-33E9-44F0-AF42-B59F637AA8FE}"/>
    <hyperlink ref="B27" r:id="rId41" display="https://bowling.lexerbowling.com/bowlingdelapraille/championnatsgenevois2024/pl03A.htm" xr:uid="{7ABACFA0-B1B2-49BF-8CCD-168FAD1A6508}"/>
    <hyperlink ref="B28" r:id="rId42" display="https://bowling.lexerbowling.com/bowlingdelapraille/championnatsgenevois2024/pl001.htm" xr:uid="{7EF51538-EACC-42BC-BAC1-43C34094E2DD}"/>
    <hyperlink ref="B26" r:id="rId43" display="https://bowling.lexerbowling.com/bowlingdelapraille/championnatsgenevois2024/pl039.htm" xr:uid="{4727BC8F-B72D-456F-AE2E-A68E1B74119C}"/>
    <hyperlink ref="B33" r:id="rId44" display="https://bowling.lexerbowling.com/bowlingdelapraille/championnatsgenevois2024/pl005.htm" xr:uid="{F2ADD45F-DC4A-42A2-B8FD-13921E2B1777}"/>
    <hyperlink ref="B32" r:id="rId45" display="https://bowling.lexerbowling.com/bowlingdelapraille/championnatsgenevois2024/pl009.htm" xr:uid="{F5FAFBC5-8172-4DFD-8BAC-961E741CB008}"/>
    <hyperlink ref="B43" r:id="rId46" display="https://bowling.lexerbowling.com/bowlingdelapraille/championnatsgenevois2024/pl03B.htm" xr:uid="{2716DA2D-9AA6-44E4-9E94-62E018734A9A}"/>
    <hyperlink ref="B50" r:id="rId47" display="https://bowling.lexerbowling.com/bowlingdelapraille/championnatsgenevois2024/pl00E.htm" xr:uid="{2658C1E6-6BD5-4E35-9111-CFD0A3AA17EA}"/>
    <hyperlink ref="B42" r:id="rId48" display="https://bowling.lexerbowling.com/bowlingdelapraille/championnatsgenevois2024/pl031.htm" xr:uid="{514B7E07-68A6-4F16-98FC-949146D11E16}"/>
    <hyperlink ref="B47" r:id="rId49" display="https://bowling.lexerbowling.com/bowlingdelapraille/championnatsgenevois2024/pl045.htm" xr:uid="{33018B29-029B-47F5-A419-2EB7CB9D4253}"/>
    <hyperlink ref="B49" r:id="rId50" display="https://bowling.lexerbowling.com/bowlingdelapraille/championnatsgenevois2024/pl047.htm" xr:uid="{B54E802D-0FB1-4647-86D4-E1A0676C8693}"/>
    <hyperlink ref="B51" r:id="rId51" display="https://bowling.lexerbowling.com/bowlingdelapraille/championnatsgenevois2024/pl03E.htm" xr:uid="{92E79E7D-A18C-41F4-8024-FBA699A9B8B7}"/>
    <hyperlink ref="B48" r:id="rId52" display="https://bowling.lexerbowling.com/bowlingdelapraille/championnatsgenevois2024/pl003.htm" xr:uid="{7B4409F8-E7C8-4D0A-910F-B520CEDAA6AC}"/>
    <hyperlink ref="B44" r:id="rId53" display="https://bowling.lexerbowling.com/bowlingdelapraille/championnatsgenevois2024/pl00B.htm" xr:uid="{2C287003-8F9E-4BA6-AE0D-249BB5BD2C9E}"/>
    <hyperlink ref="B35" r:id="rId54" display="https://bowling.lexerbowling.com/bowlingdelapraille/championnatsgenevois2024/pl02F.htm" xr:uid="{382ED5A3-AAC7-4A70-B16F-616BD9D8FD0B}"/>
    <hyperlink ref="B46" r:id="rId55" display="https://bowling.lexerbowling.com/bowlingdelapraille/championnatsgenevois2024/pl00A.htm" xr:uid="{50599429-EFD5-4024-B3A4-C9442BD7BC78}"/>
    <hyperlink ref="B36" r:id="rId56" display="https://bowling.lexerbowling.com/bowlingdelapraille/championnatsgenevois2024/pl068.htm" xr:uid="{AACAC931-F332-44C4-910F-287C6347C16D}"/>
    <hyperlink ref="B61" r:id="rId57" display="https://bowling.lexerbowling.com/bowlingdelapraille/championnatsgenevois2024/pl053.htm" xr:uid="{B1806107-3DCF-430E-9D75-218535D5874E}"/>
    <hyperlink ref="B54" r:id="rId58" display="https://bowling.lexerbowling.com/bowlingdelapraille/championnatsgenevois2024/pl011.htm" xr:uid="{5423F91E-B89C-42C4-84BE-910623A67BFD}"/>
    <hyperlink ref="B66" r:id="rId59" display="https://bowling.lexerbowling.com/bowlingdelapraille/championnatsgenevois2024/pl002.htm" xr:uid="{4EDD03E4-9768-4D7F-8219-970451CF7982}"/>
    <hyperlink ref="B79" r:id="rId60" display="https://bowling.lexerbowling.com/bowlingdelapraille/championnatsgenevois2024/pl056.htm" xr:uid="{F1E29739-4AF8-4D42-8BA4-852694DAEC10}"/>
    <hyperlink ref="B82" r:id="rId61" display="https://bowling.lexerbowling.com/bowlingdelapraille/championnatsgenevois2024/pl019.htm" xr:uid="{C1F6E48E-F6D4-44E9-A930-7EDBAE135D55}"/>
    <hyperlink ref="B65" r:id="rId62" display="https://bowling.lexerbowling.com/bowlingdelapraille/championnatsgenevois2024/pl044.htm" xr:uid="{E6E5944D-A461-4944-85AD-AC9033C9550A}"/>
    <hyperlink ref="B60" r:id="rId63" display="https://bowling.lexerbowling.com/bowlingdelapraille/championnatsgenevois2024/pl01D.htm" xr:uid="{8B30163D-2914-44EB-9293-0FE63C565BFB}"/>
    <hyperlink ref="B75" r:id="rId64" display="https://bowling.lexerbowling.com/bowlingdelapraille/championnatsgenevois2024/pl017.htm" xr:uid="{ACDE0388-EA44-4CDA-A2EA-16115C4B91F1}"/>
    <hyperlink ref="B84" r:id="rId65" display="https://bowling.lexerbowling.com/bowlingdelapraille/championnatsgenevois2024/pl00C.htm" xr:uid="{B6AC5ED7-9E40-4E29-9A6D-2EAF5928097B}"/>
    <hyperlink ref="B85" r:id="rId66" display="https://bowling.lexerbowling.com/bowlingdelapraille/championnatsgenevois2024/pl01B.htm" xr:uid="{D3B4EC20-CA42-4673-B1E2-89E1ECB38086}"/>
    <hyperlink ref="B57" r:id="rId67" display="https://bowling.lexerbowling.com/bowlingdelapraille/championnatsgenevois2024/pl051.htm" xr:uid="{4637CC69-8A17-40D8-B995-93CAFBD7C5F6}"/>
    <hyperlink ref="B74" r:id="rId68" display="https://bowling.lexerbowling.com/bowlingdelapraille/championnatsgenevois2024/pl016.htm" xr:uid="{514B607B-4DBE-4AA4-B464-8387D830DF43}"/>
    <hyperlink ref="B58" r:id="rId69" display="https://bowling.lexerbowling.com/bowlingdelapraille/championnatsgenevois2024/pl025.htm" xr:uid="{2F31E7DA-204E-44B4-8DDB-D364522BDB1A}"/>
    <hyperlink ref="B77" r:id="rId70" display="https://bowling.lexerbowling.com/bowlingdelapraille/championnatsgenevois2024/pl018.htm" xr:uid="{50E936FC-D996-48BB-BF91-D78531C4C809}"/>
    <hyperlink ref="B80" r:id="rId71" display="https://bowling.lexerbowling.com/bowlingdelapraille/championnatsgenevois2024/pl02B.htm" xr:uid="{8EE5B100-AE01-44C6-83D7-BB0244973BC4}"/>
    <hyperlink ref="B55" r:id="rId72" display="https://bowling.lexerbowling.com/bowlingdelapraille/championnatsgenevois2024/pl069.htm" xr:uid="{C3604904-545F-4FC6-891B-B071B3397E26}"/>
    <hyperlink ref="B86" r:id="rId73" display="https://bowling.lexerbowling.com/bowlingdelapraille/championnatsgenevois2024/pl01C.htm" xr:uid="{AF4C986A-07D6-4906-B9B1-17C39F3EC524}"/>
    <hyperlink ref="B64" r:id="rId74" display="https://bowling.lexerbowling.com/bowlingdelapraille/championnatsgenevois2024/pl042.htm" xr:uid="{165B70C1-97C4-4417-B70C-1689452949C7}"/>
    <hyperlink ref="B103" r:id="rId75" display="https://bowling.lexerbowling.com/bowlingdelapraille/championnatsgenevois2024/pl04F.htm" xr:uid="{F0F9AC9A-F465-4E4A-9071-A94B45DC95FC}"/>
    <hyperlink ref="B91" r:id="rId76" display="https://bowling.lexerbowling.com/bowlingdelapraille/championnatsgenevois2024/pl06F.htm" xr:uid="{8E64F66D-0D26-4E83-9C30-CE07817AFAE9}"/>
    <hyperlink ref="B102" r:id="rId77" display="https://bowling.lexerbowling.com/bowlingdelapraille/championnatsgenevois2024/pl010.htm" xr:uid="{CB9A6C2D-5E06-4CCC-BE1E-B3CAC1A4822F}"/>
    <hyperlink ref="B106" r:id="rId78" display="https://bowling.lexerbowling.com/bowlingdelapraille/championnatsgenevois2024/pl02D.htm" xr:uid="{A36A3591-0C4A-47F2-848D-D10F12196CEE}"/>
    <hyperlink ref="B90" r:id="rId79" display="https://bowling.lexerbowling.com/bowlingdelapraille/championnatsgenevois2024/pl049.htm" xr:uid="{A107D44C-3267-435C-90BD-EE2176BA1DB9}"/>
    <hyperlink ref="B89" r:id="rId80" display="https://bowling.lexerbowling.com/bowlingdelapraille/championnatsgenevois2024/pl022.htm" xr:uid="{9F644E77-B82E-4F46-9F95-B5CB510DC09D}"/>
    <hyperlink ref="B95" r:id="rId81" display="https://bowling.lexerbowling.com/bowlingdelapraille/championnatsgenevois2024/pl008.htm" xr:uid="{73DB3ED8-5AA4-45A3-A0A2-0DA1F362C1BC}"/>
    <hyperlink ref="B88" r:id="rId82" display="https://bowling.lexerbowling.com/bowlingdelapraille/championnatsgenevois2024/pl007.htm" xr:uid="{34FCA40D-C6FA-4AFA-9647-4C2A16515EAE}"/>
    <hyperlink ref="B96" r:id="rId83" display="https://bowling.lexerbowling.com/bowlingdelapraille/championnatsgenevois2024/pl04B.htm" xr:uid="{34973D7A-9E68-446B-824E-0C64C3E30F26}"/>
    <hyperlink ref="B180" r:id="rId84" display="https://bowling.lexerbowling.com/bowlingdelapraille/championnatsgenevois2024/pl05F.htm" xr:uid="{57115B3C-466F-43FB-BD56-C7C4F013D552}"/>
    <hyperlink ref="B183" r:id="rId85" display="https://bowling.lexerbowling.com/bowlingdelapraille/championnatsgenevois2024/pl04E.htm" xr:uid="{3C558385-FB97-4CA6-8D77-7A2CDC53F6FD}"/>
    <hyperlink ref="B176" r:id="rId86" display="https://bowling.lexerbowling.com/bowlingdelapraille/championnatsgenevois2024/pl05D.htm" xr:uid="{87A6C558-437C-4AAF-B4A0-B6CE66640329}"/>
    <hyperlink ref="B182" r:id="rId87" display="https://bowling.lexerbowling.com/bowlingdelapraille/championnatsgenevois2024/pl032.htm" xr:uid="{182A49AA-AB2A-4B7A-83E7-BD8E75D45C64}"/>
    <hyperlink ref="B172" r:id="rId88" display="https://bowling.lexerbowling.com/bowlingdelapraille/championnatsgenevois2024/pl022.htm" xr:uid="{293DDE76-5077-404A-9F00-B65367A62448}"/>
    <hyperlink ref="B187" r:id="rId89" display="https://bowling.lexerbowling.com/bowlingdelapraille/championnatsgenevois2024/pl06B.htm" xr:uid="{41E3A7FC-209B-405E-BDEE-2F7ECC0048CB}"/>
    <hyperlink ref="B186" r:id="rId90" display="https://bowling.lexerbowling.com/bowlingdelapraille/championnatsgenevois2024/pl057.htm" xr:uid="{2F3F2F1F-57FD-4A62-8C85-1757EBA94E78}"/>
    <hyperlink ref="B175" r:id="rId91" display="https://bowling.lexerbowling.com/bowlingdelapraille/championnatsgenevois2024/pl05C.htm" xr:uid="{2C8F88A3-050E-4AF3-A881-5996039A8090}"/>
    <hyperlink ref="B171" r:id="rId92" display="https://bowling.lexerbowling.com/bowlingdelapraille/championnatsgenevois2024/pl007.htm" xr:uid="{F4D35AC5-96D8-4EF7-91BD-527E7CBD1DA6}"/>
    <hyperlink ref="B174" r:id="rId93" display="https://bowling.lexerbowling.com/bowlingdelapraille/championnatsgenevois2024/pl06D.htm" xr:uid="{E423F6F2-801A-478F-9B97-FCD1BA2DC5A1}"/>
    <hyperlink ref="B178" r:id="rId94" display="https://bowling.lexerbowling.com/bowlingdelapraille/championnatsgenevois2024/pl04B.htm" xr:uid="{DFC7837F-109A-4381-BB88-F09DFC1AE946}"/>
    <hyperlink ref="B113" r:id="rId95" display="https://bowling.lexerbowling.com/bowlingdelapraille/championnatsgenevois2024/pl006.htm" xr:uid="{CDC7DE9C-9505-4282-B764-66ECB9480C92}"/>
    <hyperlink ref="B130" r:id="rId96" display="https://bowling.lexerbowling.com/bowlingdelapraille/championnatsgenevois2024/pl00E.htm" xr:uid="{1E7EC824-6BBF-48B9-A6C5-3DB69EAFDEB6}"/>
    <hyperlink ref="B128" r:id="rId97" display="https://bowling.lexerbowling.com/bowlingdelapraille/championnatsgenevois2024/pl003.htm" xr:uid="{1C8ED80F-8ABB-44E8-8B8D-00FDFB2E257E}"/>
    <hyperlink ref="B125" r:id="rId98" display="https://bowling.lexerbowling.com/bowlingdelapraille/championnatsgenevois2024/pl020.htm" xr:uid="{AD1A2B8A-B606-4E5A-A08E-CE7554AC6696}"/>
    <hyperlink ref="B123" r:id="rId99" display="https://bowling.lexerbowling.com/bowlingdelapraille/championnatsgenevois2024/pl00B.htm" xr:uid="{0FD0EE2E-E998-4E6E-9D54-3CB30950921A}"/>
    <hyperlink ref="B126" r:id="rId100" display="https://bowling.lexerbowling.com/bowlingdelapraille/championnatsgenevois2024/pl00A.htm" xr:uid="{6F22C11D-4DD3-4CED-A326-74F746AA29A7}"/>
    <hyperlink ref="B129" r:id="rId101" display="https://bowling.lexerbowling.com/bowlingdelapraille/championnatsgenevois2024/pl047.htm" xr:uid="{7AC0C496-891E-44B8-B213-CB996A1677A6}"/>
    <hyperlink ref="B139" r:id="rId102" display="https://bowling.lexerbowling.com/bowlingdelapraille/championnatsgenevois2024/pl053.htm" xr:uid="{02CC9E4A-59A7-4AB4-8A77-8D33676F38CE}"/>
    <hyperlink ref="B163" r:id="rId103" display="https://bowling.lexerbowling.com/bowlingdelapraille/championnatsgenevois2024/pl046.htm" xr:uid="{00A8C7BA-BC6B-4510-892A-3F0FDD4DE831}"/>
    <hyperlink ref="B151" r:id="rId104" display="https://bowling.lexerbowling.com/bowlingdelapraille/championnatsgenevois2024/pl01F.htm" xr:uid="{DF810CF0-0A12-4E9E-A332-F7DDC6AFDF00}"/>
    <hyperlink ref="B148" r:id="rId105" display="https://bowling.lexerbowling.com/bowlingdelapraille/championnatsgenevois2024/pl014.htm" xr:uid="{C2EDBF52-3339-4676-A82A-425FC5FC299D}"/>
    <hyperlink ref="B166" r:id="rId106" display="https://bowling.lexerbowling.com/bowlingdelapraille/championnatsgenevois2024/pl00C.htm" xr:uid="{62061DF9-3B09-492A-AE05-F84B2264C0E2}"/>
    <hyperlink ref="B152" r:id="rId107" display="https://bowling.lexerbowling.com/bowlingdelapraille/championnatsgenevois2024/pl021.htm" xr:uid="{34CBBD1B-A5EF-4760-B2F5-DDB90AD9871F}"/>
    <hyperlink ref="B154" r:id="rId108" display="https://bowling.lexerbowling.com/bowlingdelapraille/championnatsgenevois2024/pl06C.htm" xr:uid="{736A9246-182E-47A2-9173-167B4E0AC780}"/>
    <hyperlink ref="B138" r:id="rId109" display="https://bowling.lexerbowling.com/bowlingdelapraille/championnatsgenevois2024/pl01D.htm" xr:uid="{27F429E9-DF16-47F9-B565-DCA18E282825}"/>
    <hyperlink ref="B134" r:id="rId110" display="https://bowling.lexerbowling.com/bowlingdelapraille/championnatsgenevois2024/pl069.htm" xr:uid="{A5BAC4CF-E73C-4EBF-9EA9-9917C3556778}"/>
    <hyperlink ref="B155" r:id="rId111" display="https://bowling.lexerbowling.com/bowlingdelapraille/championnatsgenevois2024/pl016.htm" xr:uid="{DD7EA7FB-3997-4337-821B-1275375FD9BC}"/>
    <hyperlink ref="B158" r:id="rId112" display="https://bowling.lexerbowling.com/bowlingdelapraille/championnatsgenevois2024/pl018.htm" xr:uid="{1DEE83D2-EEDF-4062-81AC-4572541EC89A}"/>
    <hyperlink ref="B144" r:id="rId113" display="https://bowling.lexerbowling.com/bowlingdelapraille/championnatsgenevois2024/pl044.htm" xr:uid="{46AED9F9-CD0B-4375-A1D6-CF7D8A1B6234}"/>
    <hyperlink ref="B149" r:id="rId114" display="https://bowling.lexerbowling.com/bowlingdelapraille/championnatsgenevois2024/pl04D.htm" xr:uid="{1CE5F900-D7DD-464E-B261-D393EB7EA196}"/>
    <hyperlink ref="B164" r:id="rId115" display="https://bowling.lexerbowling.com/bowlingdelapraille/championnatsgenevois2024/pl019.htm" xr:uid="{DD6953C4-84A2-4402-88FC-770917FB2C0F}"/>
    <hyperlink ref="B167" r:id="rId116" display="https://bowling.lexerbowling.com/bowlingdelapraille/championnatsgenevois2024/pl059.htm" xr:uid="{BF656ECF-8E5C-4D8B-BAAF-5396240EDBD8}"/>
    <hyperlink ref="B150" r:id="rId117" display="https://bowling.lexerbowling.com/bowlingdelapraille/championnatsgenevois2024/pl015.htm" xr:uid="{8AD17927-F87E-445D-8BDA-A85FE78AF7A2}"/>
    <hyperlink ref="B156" r:id="rId118" display="https://bowling.lexerbowling.com/bowlingdelapraille/championnatsgenevois2024/pl017.htm" xr:uid="{3790AD4D-C9C2-4344-9EC1-DFB95E5951D4}"/>
    <hyperlink ref="B141" r:id="rId119" display="https://bowling.lexerbowling.com/bowlingdelapraille/championnatsgenevois2024/pl073.htm" xr:uid="{7FD57CA0-EC93-4431-ACD1-21D53EFF2D90}"/>
    <hyperlink ref="B189" r:id="rId120" display="https://bowling.lexerbowling.com/bowlingdelapraille/championnatsgenevois2024/pl066.htm" xr:uid="{AEF2101B-EE86-420A-BCC4-E7022B316CD3}"/>
    <hyperlink ref="B184" r:id="rId121" display="https://bowling.lexerbowling.com/bowlingdelapraille/championnatsgenevois2024/pl010.htm" xr:uid="{ED34F0AC-07B5-4FF3-843B-0ADB6C73A8AC}"/>
    <hyperlink ref="B190" r:id="rId122" display="https://bowling.lexerbowling.com/bowlingdelapraille/championnatsgenevois2024/pl048.htm" xr:uid="{D94C9F71-6CB5-4A2E-8D98-34A436F6A541}"/>
    <hyperlink ref="B188" r:id="rId123" display="https://bowling.lexerbowling.com/bowlingdelapraille/championnatsgenevois2024/pl02D.htm" xr:uid="{E8178E80-96A8-41AF-BF79-9D4E0D5F34C8}"/>
    <hyperlink ref="B173" r:id="rId124" display="https://bowling.lexerbowling.com/bowlingdelapraille/championnatsgenevois2024/pl06F.htm" xr:uid="{61B80BCF-7906-427B-A0F9-7A5C76E04F57}"/>
    <hyperlink ref="B181" r:id="rId125" display="https://bowling.lexerbowling.com/bowlingdelapraille/championnatsgenevois2024/pl029.htm" xr:uid="{FEFC97F4-A508-4974-90B6-6A84EC65A2E6}"/>
    <hyperlink ref="B185" r:id="rId126" display="https://bowling.lexerbowling.com/bowlingdelapraille/championnatsgenevois2024/pl04F.htm" xr:uid="{F9C0B50F-C8DF-4CA2-9FA3-044F1072C70A}"/>
    <hyperlink ref="B179" r:id="rId127" display="https://bowling.lexerbowling.com/bowlingdelapraille/championnatsgenevois2024/pl043.htm" xr:uid="{D523CE6E-BE8D-4B74-9323-798D722DBE5E}"/>
    <hyperlink ref="B177" r:id="rId128" display="https://bowling.lexerbowling.com/bowlingdelapraille/championnatsgenevois2024/pl008.htm" xr:uid="{F275DCA8-E606-4757-973F-0ABA9E1870E3}"/>
    <hyperlink ref="B110" r:id="rId129" display="https://bowling.lexerbowling.com/bowlingdelapraille/championnatsgenevois2024/pl03A.htm" xr:uid="{AA6CD716-E077-4C28-905A-8CA15DE94AD0}"/>
    <hyperlink ref="B114" r:id="rId130" display="https://bowling.lexerbowling.com/bowlingdelapraille/championnatsgenevois2024/pl00F.htm" xr:uid="{E3886705-2078-433C-B645-7E55080B30E1}"/>
    <hyperlink ref="B109" r:id="rId131" display="https://bowling.lexerbowling.com/bowlingdelapraille/championnatsgenevois2024/pl039.htm" xr:uid="{AD81CC38-EFDE-4926-8A72-C0A84C2305E4}"/>
    <hyperlink ref="B116" r:id="rId132" display="https://bowling.lexerbowling.com/bowlingdelapraille/championnatsgenevois2024/pl005.htm" xr:uid="{98620D5C-BC56-4687-A2F7-3C70295F3BE0}"/>
    <hyperlink ref="B111" r:id="rId133" display="https://bowling.lexerbowling.com/bowlingdelapraille/championnatsgenevois2024/pl001.htm" xr:uid="{C3A29B11-D389-4240-88C8-F38EFA6974A4}"/>
    <hyperlink ref="B115" r:id="rId134" display="https://bowling.lexerbowling.com/bowlingdelapraille/championnatsgenevois2024/pl009.htm" xr:uid="{BE7BB81F-1E81-4D86-ABD8-0111AFC61226}"/>
    <hyperlink ref="B112" r:id="rId135" display="https://bowling.lexerbowling.com/bowlingdelapraille/championnatsgenevois2024/pl00D.htm" xr:uid="{6B03B8E6-C4C1-42C6-90A5-465BA8287D2C}"/>
    <hyperlink ref="B119" r:id="rId136" display="https://bowling.lexerbowling.com/bowlingdelapraille/championnatsgenevois2024/pl040.htm" xr:uid="{51BAE52E-F0F8-408D-9815-D5EE3BE67F4A}"/>
    <hyperlink ref="B127" r:id="rId137" display="https://bowling.lexerbowling.com/bowlingdelapraille/championnatsgenevois2024/pl045.htm" xr:uid="{D42C6B61-822D-461D-96A5-158055ED05F6}"/>
    <hyperlink ref="B131" r:id="rId138" display="https://bowling.lexerbowling.com/bowlingdelapraille/championnatsgenevois2024/pl03E.htm" xr:uid="{3F22DF3C-078E-4734-820E-8761DE342F44}"/>
    <hyperlink ref="B124" r:id="rId139" display="https://bowling.lexerbowling.com/bowlingdelapraille/championnatsgenevois2024/pl03C.htm" xr:uid="{3A874D8E-2980-4E1A-BAA2-698580153F7D}"/>
    <hyperlink ref="B118" r:id="rId140" display="https://bowling.lexerbowling.com/bowlingdelapraille/championnatsgenevois2024/pl036.htm" xr:uid="{709A4C10-E9EB-4345-9170-35B4E6124221}"/>
    <hyperlink ref="B120" r:id="rId141" display="https://bowling.lexerbowling.com/bowlingdelapraille/championnatsgenevois2024/pl041.htm" xr:uid="{B6F021E1-F2E1-4BB9-8D72-9AD6234F5CED}"/>
    <hyperlink ref="B122" r:id="rId142" display="https://bowling.lexerbowling.com/bowlingdelapraille/championnatsgenevois2024/pl03B.htm" xr:uid="{44E2365A-5B7A-43D4-B3FB-1ED7482C5BD9}"/>
    <hyperlink ref="B121" r:id="rId143" display="https://bowling.lexerbowling.com/bowlingdelapraille/championnatsgenevois2024/pl031.htm" xr:uid="{AD7A9EA0-8219-4E4B-8C49-B7A914547491}"/>
    <hyperlink ref="B117" r:id="rId144" display="https://bowling.lexerbowling.com/bowlingdelapraille/championnatsgenevois2024/pl068.htm" xr:uid="{93A8E7A7-CB35-4BEE-9D20-5D0009ED98B1}"/>
    <hyperlink ref="B142" r:id="rId145" display="https://bowling.lexerbowling.com/bowlingdelapraille/championnatsgenevois2024/pl01E.htm" xr:uid="{1952FE32-852E-4F70-874A-3627D34E1B8B}"/>
    <hyperlink ref="B133" r:id="rId146" display="https://bowling.lexerbowling.com/bowlingdelapraille/championnatsgenevois2024/pl011.htm" xr:uid="{514F2112-D4C8-4410-BDA3-77E2E49C0C9D}"/>
    <hyperlink ref="B146" r:id="rId147" display="https://bowling.lexerbowling.com/bowlingdelapraille/championnatsgenevois2024/pl055.htm" xr:uid="{B3D8AF99-CA2C-4AED-85E1-8476BF464D3F}"/>
    <hyperlink ref="B170" r:id="rId148" display="https://bowling.lexerbowling.com/bowlingdelapraille/championnatsgenevois2024/pl065.htm" xr:uid="{D9E4B931-7B64-4136-A645-4F16CB8C473C}"/>
    <hyperlink ref="B135" r:id="rId149" display="https://bowling.lexerbowling.com/bowlingdelapraille/championnatsgenevois2024/pl051.htm" xr:uid="{C05163B0-66B1-4E2C-BBE5-BE121F621340}"/>
    <hyperlink ref="B147" r:id="rId150" display="https://bowling.lexerbowling.com/bowlingdelapraille/championnatsgenevois2024/pl067.htm" xr:uid="{53A6262C-7BDC-41B6-AC1D-4D28FA77AA6B}"/>
    <hyperlink ref="B165" r:id="rId151" display="https://bowling.lexerbowling.com/bowlingdelapraille/championnatsgenevois2024/pl064.htm" xr:uid="{F570670E-0153-4221-A31A-FEE7E007CD16}"/>
    <hyperlink ref="B153" r:id="rId152" display="https://bowling.lexerbowling.com/bowlingdelapraille/championnatsgenevois2024/pl071.htm" xr:uid="{0FAC4766-23CF-41A1-8E56-5F3638603B8C}"/>
    <hyperlink ref="B137" r:id="rId153" display="https://bowling.lexerbowling.com/bowlingdelapraille/championnatsgenevois2024/pl05A.htm" xr:uid="{8A5A05AA-69E8-455C-BEFD-DD6596A4DD73}"/>
    <hyperlink ref="B136" r:id="rId154" display="https://bowling.lexerbowling.com/bowlingdelapraille/championnatsgenevois2024/pl025.htm" xr:uid="{6C9DABFA-3B1B-40CB-A2DF-C1943A88EF69}"/>
    <hyperlink ref="B160" r:id="rId155" display="https://bowling.lexerbowling.com/bowlingdelapraille/championnatsgenevois2024/pl056.htm" xr:uid="{2A3555FC-6EED-4F86-872F-06CAA337DEAD}"/>
    <hyperlink ref="B161" r:id="rId156" display="https://bowling.lexerbowling.com/bowlingdelapraille/championnatsgenevois2024/pl02B.htm" xr:uid="{9A146399-1138-42DF-B5CD-3A2C9F4CED45}"/>
    <hyperlink ref="B132" r:id="rId157" display="https://bowling.lexerbowling.com/bowlingdelapraille/championnatsgenevois2024/pl06E.htm" xr:uid="{880C1CA7-953B-4C40-8F8A-DAAC88B1DAED}"/>
    <hyperlink ref="B162" r:id="rId158" display="https://bowling.lexerbowling.com/bowlingdelapraille/championnatsgenevois2024/pl062.htm" xr:uid="{27BF77D2-2FAA-45CE-9052-DF70BCE84245}"/>
    <hyperlink ref="B168" r:id="rId159" display="https://bowling.lexerbowling.com/bowlingdelapraille/championnatsgenevois2024/pl01B.htm" xr:uid="{A1F9DB5F-221D-4C5B-B3F4-CF43C09D5CC4}"/>
    <hyperlink ref="B140" r:id="rId160" display="https://bowling.lexerbowling.com/bowlingdelapraille/championnatsgenevois2024/pl027.htm" xr:uid="{471ADAF0-BC56-4A4B-ABEA-8698FF38D284}"/>
    <hyperlink ref="B159" r:id="rId161" display="https://bowling.lexerbowling.com/bowlingdelapraille/championnatsgenevois2024/pl033.htm" xr:uid="{7826A399-BD2E-4683-9A48-5601B7F4CC81}"/>
    <hyperlink ref="B157" r:id="rId162" display="https://bowling.lexerbowling.com/bowlingdelapraille/championnatsgenevois2024/pl070.htm" xr:uid="{C82F5C67-A0CE-48A0-9C0F-4D9649EB03F9}"/>
    <hyperlink ref="B145" r:id="rId163" display="https://bowling.lexerbowling.com/bowlingdelapraille/championnatsgenevois2024/pl002.htm" xr:uid="{9C4C93B3-81CE-41D3-8250-478D33F3A5B3}"/>
    <hyperlink ref="B169" r:id="rId164" display="https://bowling.lexerbowling.com/bowlingdelapraille/championnatsgenevois2024/pl01C.htm" xr:uid="{4AA879E4-56E1-4449-8709-160C59BD1AD9}"/>
    <hyperlink ref="B143" r:id="rId165" display="https://bowling.lexerbowling.com/bowlingdelapraille/championnatsgenevois2024/pl042.htm" xr:uid="{0744DC26-7A55-41C2-B598-E24409DC6163}"/>
    <hyperlink ref="B21" r:id="rId166" display="https://bowling.lexerbowling.com/bowlingdelapraille/championnatsgenevois2024/pl05D.htm" xr:uid="{819E7300-5B2E-4516-BC5D-222A0C0246A0}"/>
    <hyperlink ref="B25" r:id="rId167" display="https://bowling.lexerbowling.com/bowlingdelapraille/championnatsgenevois2024/pl048.htm" xr:uid="{E6AE28FB-71EC-4AD0-AF83-EDF1D18683E1}"/>
    <hyperlink ref="B20" r:id="rId168" display="https://bowling.lexerbowling.com/bowlingdelapraille/championnatsgenevois2024/pl06F.htm" xr:uid="{483FADFE-6869-40D6-8F4F-E52F1DDB1F0D}"/>
    <hyperlink ref="B24" r:id="rId169" display="https://bowling.lexerbowling.com/bowlingdelapraille/championnatsgenevois2024/pl02D.htm" xr:uid="{33E348FC-A0D4-4C53-BCFC-D8EB85783DB1}"/>
    <hyperlink ref="B23" r:id="rId170" display="https://bowling.lexerbowling.com/bowlingdelapraille/championnatsgenevois2024/pl010.htm" xr:uid="{1F5D7EA2-B932-4DEA-ACF2-5BCA45FB4634}"/>
    <hyperlink ref="B8" r:id="rId171" display="https://bowling.lexerbowling.com/bowlingdelapraille/championnatsgenevois2024/pl036.htm" xr:uid="{EE2B87A8-4047-4EBF-B0CE-3D69AF894022}"/>
    <hyperlink ref="B12" r:id="rId172" display="https://bowling.lexerbowling.com/bowlingdelapraille/championnatsgenevois2024/pl045.htm" xr:uid="{627E4724-BB95-4366-9436-7E01796AF7DC}"/>
    <hyperlink ref="B10" r:id="rId173" display="https://bowling.lexerbowling.com/bowlingdelapraille/championnatsgenevois2024/pl00B.htm" xr:uid="{79E946D9-D4D6-4BD2-ACE6-70EC1158B1C3}"/>
    <hyperlink ref="B9" r:id="rId174" display="https://bowling.lexerbowling.com/bowlingdelapraille/championnatsgenevois2024/pl040.htm" xr:uid="{3200DA78-F73B-4A51-B959-46AC8708FE9A}"/>
    <hyperlink ref="B11" r:id="rId175" display="https://bowling.lexerbowling.com/bowlingdelapraille/championnatsgenevois2024/pl020.htm" xr:uid="{A4224E87-FDCE-424A-9212-BEF8B5710483}"/>
    <hyperlink ref="B13" r:id="rId176" display="https://bowling.lexerbowling.com/bowlingdelapraille/championnatsgenevois2024/pl00E.htm" xr:uid="{A5D2E248-3263-40CB-835A-D1A8A388010F}"/>
    <hyperlink ref="B4" r:id="rId177" display="https://bowling.lexerbowling.com/bowlingdelapraille/championnatsgenevois2024/pl00D.htm" xr:uid="{BDFBD787-6BCB-42A2-AF6E-DC422D89042C}"/>
    <hyperlink ref="B5" r:id="rId178" display="https://bowling.lexerbowling.com/bowlingdelapraille/championnatsgenevois2024/pl006.htm" xr:uid="{A590CDC5-1F75-4C11-B7AB-65A4E468CF7E}"/>
    <hyperlink ref="B6" r:id="rId179" display="https://bowling.lexerbowling.com/bowlingdelapraille/championnatsgenevois2024/pl00F.htm" xr:uid="{BC3D714C-C153-4E15-AAA0-0DB4B4883E76}"/>
    <hyperlink ref="B3" r:id="rId180" display="https://bowling.lexerbowling.com/bowlingdelapraille/championnatsgenevois2024/pl001.htm" xr:uid="{9A917BCF-6836-4815-879C-EF041D0CF316}"/>
    <hyperlink ref="B7" r:id="rId181" display="https://bowling.lexerbowling.com/bowlingdelapraille/championnatsgenevois2024/pl005.htm" xr:uid="{11128250-90DE-4EE5-965A-60CD57E0E1C0}"/>
    <hyperlink ref="B2" r:id="rId182" display="https://bowling.lexerbowling.com/bowlingdelapraille/championnatsgenevois2024/pl039.htm" xr:uid="{AA11014C-0D9D-420A-95E4-D056CCED96EC}"/>
    <hyperlink ref="B17" r:id="rId183" display="https://bowling.lexerbowling.com/bowlingdelapraille/championnatsgenevois2024/pl01E.htm" xr:uid="{B76B230A-9383-464F-8968-EA696BC0D4B1}"/>
    <hyperlink ref="B16" r:id="rId184" display="https://bowling.lexerbowling.com/bowlingdelapraille/championnatsgenevois2024/pl053.htm" xr:uid="{E9152F55-48C3-419C-840A-F4FF870A2EA2}"/>
    <hyperlink ref="B15" r:id="rId185" display="https://bowling.lexerbowling.com/bowlingdelapraille/championnatsgenevois2024/pl05A.htm" xr:uid="{DC32A390-3DB7-4F6A-B265-A1D657A8FCC0}"/>
    <hyperlink ref="B14" r:id="rId186" display="https://bowling.lexerbowling.com/bowlingdelapraille/championnatsgenevois2024/pl011.htm" xr:uid="{0311C4F7-B047-444D-AA7F-83834E7EFEDE}"/>
    <hyperlink ref="B19" r:id="rId187" display="https://bowling.lexerbowling.com/bowlingdelapraille/championnatsgenevois2024/pl056.htm" xr:uid="{3C6A6481-E426-4C78-B54C-62A387E5E91E}"/>
    <hyperlink ref="B18" r:id="rId188" display="https://bowling.lexerbowling.com/bowlingdelapraille/championnatsgenevois2024/pl021.htm" xr:uid="{A520C388-913A-43B7-B5F9-24B1AEA6A20D}"/>
    <hyperlink ref="B22" r:id="rId189" display="https://bowling.lexerbowling.com/bowlingdelapraille/championnatsgenevois2024/pl04E.htm" xr:uid="{F9A686AF-C21D-4EF1-8C89-74992572D9B4}"/>
    <hyperlink ref="B191" r:id="rId190" display="https://bowling.lexerbowling.com/bowlingdelapraille/championnatsgenevois2024/pl005.htm" xr:uid="{CD93D3AF-970E-4880-BAF6-9E8C826FF6FF}"/>
    <hyperlink ref="B192" r:id="rId191" display="https://bowling.lexerbowling.com/bowlingdelapraille/championnatsgenevois2024/pl006.htm" xr:uid="{3BC1F378-F4F6-4153-83A0-9D8C2D4715C1}"/>
    <hyperlink ref="B199" r:id="rId192" display="https://bowling.lexerbowling.com/bowlingdelapraille/championnatsgenevois2024/pl00A.htm" xr:uid="{37FC9717-4367-4AFB-872F-F832AF177065}"/>
    <hyperlink ref="B200" r:id="rId193" display="https://bowling.lexerbowling.com/bowlingdelapraille/championnatsgenevois2024/pl00B.htm" xr:uid="{80E577C8-5C22-4905-B255-9759B2630DB3}"/>
    <hyperlink ref="B201" r:id="rId194" display="https://bowling.lexerbowling.com/bowlingdelapraille/championnatsgenevois2024/pl037.htm" xr:uid="{D5926DCE-AFFC-4C38-B3D7-BB5BCBFF6C21}"/>
    <hyperlink ref="B202" r:id="rId195" display="https://bowling.lexerbowling.com/bowlingdelapraille/championnatsgenevois2024/pl036.htm" xr:uid="{3B104C3E-D74E-4DBA-B553-FE5A763ACBF5}"/>
    <hyperlink ref="B203" r:id="rId196" display="https://bowling.lexerbowling.com/bowlingdelapraille/championnatsgenevois2024/pl020.htm" xr:uid="{1A949CBA-5EDA-4BF2-8E3B-CDAD555C38B4}"/>
    <hyperlink ref="B204" r:id="rId197" display="https://bowling.lexerbowling.com/bowlingdelapraille/championnatsgenevois2024/pl034.htm" xr:uid="{409E06AA-14DB-4DDC-857B-081FF255A8AF}"/>
    <hyperlink ref="B205" r:id="rId198" display="https://bowling.lexerbowling.com/bowlingdelapraille/championnatsgenevois2024/pl004.htm" xr:uid="{09A98C2A-45D3-45A0-B5B6-5358EC361FCD}"/>
    <hyperlink ref="B219" r:id="rId199" display="https://bowling.lexerbowling.com/bowlingdelapraille/championnatsgenevois2024/pl019.htm" xr:uid="{C3F54DAB-1461-48C9-A4ED-DC49ECDF59E2}"/>
    <hyperlink ref="B220" r:id="rId200" display="https://bowling.lexerbowling.com/bowlingdelapraille/championnatsgenevois2024/pl053.htm" xr:uid="{AB0BB788-7C82-4357-B3DB-4EBCA25158D7}"/>
    <hyperlink ref="B221" r:id="rId201" display="https://bowling.lexerbowling.com/bowlingdelapraille/championnatsgenevois2024/pl021.htm" xr:uid="{942CAB2A-270C-4FC9-9EFB-C85C4343BBCB}"/>
    <hyperlink ref="B222" r:id="rId202" display="https://bowling.lexerbowling.com/bowlingdelapraille/championnatsgenevois2024/pl01E.htm" xr:uid="{BBD78065-26FE-4DA6-86BB-C17CB22091A3}"/>
    <hyperlink ref="B223" r:id="rId203" display="https://bowling.lexerbowling.com/bowlingdelapraille/championnatsgenevois2024/pl051.htm" xr:uid="{95AADB84-BB77-417D-9306-F5444CF5E41A}"/>
    <hyperlink ref="B224" r:id="rId204" display="https://bowling.lexerbowling.com/bowlingdelapraille/championnatsgenevois2024/pl00C.htm" xr:uid="{D4B73988-9660-4C78-ACF0-844D92E0FD6B}"/>
    <hyperlink ref="B225" r:id="rId205" display="https://bowling.lexerbowling.com/bowlingdelapraille/championnatsgenevois2024/pl056.htm" xr:uid="{428D66F3-32E5-49C0-A6AA-DC3440BDADF3}"/>
    <hyperlink ref="B226" r:id="rId206" display="https://bowling.lexerbowling.com/bowlingdelapraille/championnatsgenevois2024/pl013.htm" xr:uid="{639086A1-9EDB-4D2B-A432-1695A8DC3AC7}"/>
    <hyperlink ref="B227" r:id="rId207" display="https://bowling.lexerbowling.com/bowlingdelapraille/championnatsgenevois2024/pl01D.htm" xr:uid="{EB2302A7-C81A-4CD8-9297-03FC45907498}"/>
    <hyperlink ref="B228" r:id="rId208" display="https://bowling.lexerbowling.com/bowlingdelapraille/championnatsgenevois2024/pl059.htm" xr:uid="{98FCE176-2A8A-440F-910B-2BD0F3FC546D}"/>
    <hyperlink ref="B229" r:id="rId209" display="https://bowling.lexerbowling.com/bowlingdelapraille/championnatsgenevois2024/pl018.htm" xr:uid="{5D29DD4D-C597-44E3-B5E4-42EAA57A1890}"/>
    <hyperlink ref="B230" r:id="rId210" display="https://bowling.lexerbowling.com/bowlingdelapraille/championnatsgenevois2024/pl044.htm" xr:uid="{5374B8EF-0BBB-4C90-9190-5D968877C45F}"/>
    <hyperlink ref="B231" r:id="rId211" display="https://bowling.lexerbowling.com/bowlingdelapraille/championnatsgenevois2024/pl06C.htm" xr:uid="{C899A088-6CC3-4398-B4F6-3CC95950DEE9}"/>
    <hyperlink ref="B232" r:id="rId212" display="https://bowling.lexerbowling.com/bowlingdelapraille/championnatsgenevois2024/pl069.htm" xr:uid="{AB55EF51-9862-4F55-94DD-066773A72033}"/>
    <hyperlink ref="B255" r:id="rId213" display="https://bowling.lexerbowling.com/bowlingdelapraille/championnatsgenevois2024/pl06F.htm" xr:uid="{AB15363C-8450-49B6-91A1-B3B8EDD42A18}"/>
    <hyperlink ref="B256" r:id="rId214" display="https://bowling.lexerbowling.com/bowlingdelapraille/championnatsgenevois2024/pl049.htm" xr:uid="{FD61E485-2948-4B75-A9E6-A6B4B976A5F6}"/>
    <hyperlink ref="B257" r:id="rId215" display="https://bowling.lexerbowling.com/bowlingdelapraille/championnatsgenevois2024/pl04B.htm" xr:uid="{2441D4EE-879E-4706-8E56-3819D630DF98}"/>
    <hyperlink ref="B258" r:id="rId216" display="https://bowling.lexerbowling.com/bowlingdelapraille/championnatsgenevois2024/pl052.htm" xr:uid="{176096F9-98AF-4186-BDE7-FBF69505ED87}"/>
    <hyperlink ref="B259" r:id="rId217" display="https://bowling.lexerbowling.com/bowlingdelapraille/championnatsgenevois2024/pl06D.htm" xr:uid="{16582E6E-06CF-4C5E-BDD0-848059F0BAEB}"/>
    <hyperlink ref="B260" r:id="rId218" display="https://bowling.lexerbowling.com/bowlingdelapraille/championnatsgenevois2024/pl04F.htm" xr:uid="{5C686FD0-2DB8-4421-9BE8-57A0F492731F}"/>
    <hyperlink ref="B193" r:id="rId219" display="https://bowling.lexerbowling.com/bowlingdelapraille/championnatsgenevois2024/pl00D.htm" xr:uid="{8F061F19-15F7-48E6-BB26-AE2636793EF7}"/>
    <hyperlink ref="B194" r:id="rId220" display="https://bowling.lexerbowling.com/bowlingdelapraille/championnatsgenevois2024/pl039.htm" xr:uid="{E570EF62-A36F-4DB3-B6EA-804A5AFD70D0}"/>
    <hyperlink ref="B195" r:id="rId221" display="https://bowling.lexerbowling.com/bowlingdelapraille/championnatsgenevois2024/pl009.htm" xr:uid="{DB92A00E-53BC-4EF9-BA8F-A4810F2DF4DE}"/>
    <hyperlink ref="B196" r:id="rId222" display="https://bowling.lexerbowling.com/bowlingdelapraille/championnatsgenevois2024/pl001.htm" xr:uid="{4323D3AC-2440-4176-A5F1-B2D3F7B69B9E}"/>
    <hyperlink ref="B197" r:id="rId223" display="https://bowling.lexerbowling.com/bowlingdelapraille/championnatsgenevois2024/pl00F.htm" xr:uid="{4E1203BD-2AA0-442F-8A5B-E536E166A451}"/>
    <hyperlink ref="B198" r:id="rId224" display="https://bowling.lexerbowling.com/bowlingdelapraille/championnatsgenevois2024/pl03A.htm" xr:uid="{306CB4DC-8C94-496A-8E5E-BD97CFA8673B}"/>
    <hyperlink ref="B206" r:id="rId225" display="https://bowling.lexerbowling.com/bowlingdelapraille/championnatsgenevois2024/pl00E.htm" xr:uid="{0E599A63-C993-4FF0-85D1-1443EB6A3689}"/>
    <hyperlink ref="B207" r:id="rId226" display="https://bowling.lexerbowling.com/bowlingdelapraille/championnatsgenevois2024/pl045.htm" xr:uid="{C77191AD-0D36-48E7-B610-85ECA14CDE4C}"/>
    <hyperlink ref="B208" r:id="rId227" display="https://bowling.lexerbowling.com/bowlingdelapraille/championnatsgenevois2024/pl03E.htm" xr:uid="{7C7A09A1-9C6E-467D-9797-1F4C01171E6F}"/>
    <hyperlink ref="B209" r:id="rId228" display="https://bowling.lexerbowling.com/bowlingdelapraille/championnatsgenevois2024/pl03B.htm" xr:uid="{706CACA0-20D4-4D88-A945-F44133888CDF}"/>
    <hyperlink ref="B210" r:id="rId229" display="https://bowling.lexerbowling.com/bowlingdelapraille/championnatsgenevois2024/pl02F.htm" xr:uid="{5365F407-5F98-46AD-8805-5391152B9547}"/>
    <hyperlink ref="B211" r:id="rId230" display="https://bowling.lexerbowling.com/bowlingdelapraille/championnatsgenevois2024/pl040.htm" xr:uid="{725E6B95-1D08-459F-A59E-5BDEF0B45AF0}"/>
    <hyperlink ref="B212" r:id="rId231" display="https://bowling.lexerbowling.com/bowlingdelapraille/championnatsgenevois2024/pl03C.htm" xr:uid="{D1538191-5867-41DD-BA7D-B381F5FFE8C0}"/>
    <hyperlink ref="B213" r:id="rId232" display="https://bowling.lexerbowling.com/bowlingdelapraille/championnatsgenevois2024/pl031.htm" xr:uid="{AF70ADF4-A9E3-4575-8027-F60502F174B7}"/>
    <hyperlink ref="B214" r:id="rId233" display="https://bowling.lexerbowling.com/bowlingdelapraille/championnatsgenevois2024/pl041.htm" xr:uid="{3B5B24AB-32D8-4F88-B215-DC4819F5AFA6}"/>
    <hyperlink ref="B215" r:id="rId234" display="https://bowling.lexerbowling.com/bowlingdelapraille/championnatsgenevois2024/pl047.htm" xr:uid="{68EFB442-F747-4190-97DE-7ECC550A7007}"/>
    <hyperlink ref="B216" r:id="rId235" display="https://bowling.lexerbowling.com/bowlingdelapraille/championnatsgenevois2024/pl003.htm" xr:uid="{5C6D0186-8D7B-4430-85B5-B4E396602ED2}"/>
    <hyperlink ref="B217" r:id="rId236" display="https://bowling.lexerbowling.com/bowlingdelapraille/championnatsgenevois2024/pl05E.htm" xr:uid="{0C6DE97D-E5E9-4D68-AAA9-0AFEDEE4BE2E}"/>
    <hyperlink ref="B218" r:id="rId237" display="https://bowling.lexerbowling.com/bowlingdelapraille/championnatsgenevois2024/pl068.htm" xr:uid="{7D740CC2-ECC6-4DA3-BA7C-2D3A42E69E65}"/>
    <hyperlink ref="B233" r:id="rId238" display="https://bowling.lexerbowling.com/bowlingdelapraille/championnatsgenevois2024/pl015.htm" xr:uid="{8BE20D3B-CF6E-4AAF-93E2-11BE2A1B5B42}"/>
    <hyperlink ref="B234" r:id="rId239" display="https://bowling.lexerbowling.com/bowlingdelapraille/championnatsgenevois2024/pl05A.htm" xr:uid="{47E5B38B-CE73-484E-BA45-1140E4727947}"/>
    <hyperlink ref="B235" r:id="rId240" display="https://bowling.lexerbowling.com/bowlingdelapraille/championnatsgenevois2024/pl027.htm" xr:uid="{54D388A9-77EC-4EE5-B269-953D9761CA57}"/>
    <hyperlink ref="B236" r:id="rId241" display="https://bowling.lexerbowling.com/bowlingdelapraille/championnatsgenevois2024/pl011.htm" xr:uid="{ECA00999-0C2D-4A9F-8B8E-31CDD78F8F68}"/>
    <hyperlink ref="B237" r:id="rId242" display="https://bowling.lexerbowling.com/bowlingdelapraille/championnatsgenevois2024/pl01B.htm" xr:uid="{B2E602D2-1EAE-48B6-B50F-5DFDE08A55EE}"/>
    <hyperlink ref="B238" r:id="rId243" display="https://bowling.lexerbowling.com/bowlingdelapraille/championnatsgenevois2024/pl071.htm" xr:uid="{849D216A-CA07-49E7-B12C-F0A448040AF2}"/>
    <hyperlink ref="B239" r:id="rId244" display="https://bowling.lexerbowling.com/bowlingdelapraille/championnatsgenevois2024/pl033.htm" xr:uid="{5627BC1B-7303-459D-B666-F69953312AFB}"/>
    <hyperlink ref="B240" r:id="rId245" display="https://bowling.lexerbowling.com/bowlingdelapraille/championnatsgenevois2024/pl064.htm" xr:uid="{EB4CDE81-364B-4861-A2DD-13D3AD83878C}"/>
    <hyperlink ref="B241" r:id="rId246" display="https://bowling.lexerbowling.com/bowlingdelapraille/championnatsgenevois2024/pl02B.htm" xr:uid="{238E95DE-73B0-40E1-A0EB-2784CA6819DF}"/>
    <hyperlink ref="B242" r:id="rId247" display="https://bowling.lexerbowling.com/bowlingdelapraille/championnatsgenevois2024/pl065.htm" xr:uid="{A1A4D794-8F02-48D0-8E3E-F98912A35EBE}"/>
    <hyperlink ref="B243" r:id="rId248" display="https://bowling.lexerbowling.com/bowlingdelapraille/championnatsgenevois2024/pl025.htm" xr:uid="{5DCCB91C-4A7F-4366-B467-8BC33E8862C9}"/>
    <hyperlink ref="B244" r:id="rId249" display="https://bowling.lexerbowling.com/bowlingdelapraille/championnatsgenevois2024/pl017.htm" xr:uid="{863FBD45-F7A7-4912-A0E5-9BDB82CB5F45}"/>
    <hyperlink ref="B245" r:id="rId250" display="https://bowling.lexerbowling.com/bowlingdelapraille/championnatsgenevois2024/pl016.htm" xr:uid="{5A13640F-D017-459B-AEC8-B50594957908}"/>
    <hyperlink ref="B246" r:id="rId251" display="https://bowling.lexerbowling.com/bowlingdelapraille/championnatsgenevois2024/pl046.htm" xr:uid="{09A06B69-5BB9-47EE-8489-E302DCFF5C36}"/>
    <hyperlink ref="B247" r:id="rId252" display="https://bowling.lexerbowling.com/bowlingdelapraille/championnatsgenevois2024/pl02A.htm" xr:uid="{A913000C-60BB-4146-A667-B033A17A99B0}"/>
    <hyperlink ref="B248" r:id="rId253" display="https://bowling.lexerbowling.com/bowlingdelapraille/championnatsgenevois2024/pl002.htm" xr:uid="{A54C9564-5A44-4288-9419-9774B5016A07}"/>
    <hyperlink ref="B249" r:id="rId254" display="https://bowling.lexerbowling.com/bowlingdelapraille/championnatsgenevois2024/pl02E.htm" xr:uid="{00061BD2-20AA-427B-AFFC-B027CB03074D}"/>
    <hyperlink ref="B250" r:id="rId255" display="https://bowling.lexerbowling.com/bowlingdelapraille/championnatsgenevois2024/pl06E.htm" xr:uid="{655C6079-CA5E-4BD8-9137-34574386C16A}"/>
    <hyperlink ref="B251" r:id="rId256" display="https://bowling.lexerbowling.com/bowlingdelapraille/championnatsgenevois2024/pl070.htm" xr:uid="{580ED0EC-4A68-4A4C-A317-EE6CDE76B87B}"/>
    <hyperlink ref="B252" r:id="rId257" display="https://bowling.lexerbowling.com/bowlingdelapraille/championnatsgenevois2024/pl067.htm" xr:uid="{45BEF6B4-201D-4C55-AFF2-5E50DFF98865}"/>
    <hyperlink ref="B253" r:id="rId258" display="https://bowling.lexerbowling.com/bowlingdelapraille/championnatsgenevois2024/pl014.htm" xr:uid="{A5FE5A0B-5967-4F64-9C26-39082D5D32B7}"/>
    <hyperlink ref="B254" r:id="rId259" display="https://bowling.lexerbowling.com/bowlingdelapraille/championnatsgenevois2024/pl01C.htm" xr:uid="{8521C069-33CD-4495-8007-CB2242A6E580}"/>
    <hyperlink ref="B261" r:id="rId260" display="https://bowling.lexerbowling.com/bowlingdelapraille/championnatsgenevois2024/pl04E.htm" xr:uid="{C2B8A756-03EA-4C82-BB07-E27482F3C1A5}"/>
    <hyperlink ref="B262" r:id="rId261" display="https://bowling.lexerbowling.com/bowlingdelapraille/championnatsgenevois2024/pl02D.htm" xr:uid="{70578C0A-9FB3-49B6-8376-F25F994CCF7D}"/>
    <hyperlink ref="B263" r:id="rId262" display="https://bowling.lexerbowling.com/bowlingdelapraille/championnatsgenevois2024/pl05D.htm" xr:uid="{C06D7D4E-B906-4D5F-969D-992AF8EF3C49}"/>
    <hyperlink ref="B264" r:id="rId263" display="https://bowling.lexerbowling.com/bowlingdelapraille/championnatsgenevois2024/pl010.htm" xr:uid="{5F168CF6-2266-4CB6-A7AA-68073FC2FE7C}"/>
    <hyperlink ref="B265" r:id="rId264" display="https://bowling.lexerbowling.com/bowlingdelapraille/championnatsgenevois2024/pl048.htm" xr:uid="{867DCE2F-5984-4208-AB4C-D78A1C7C2C4C}"/>
    <hyperlink ref="B266" r:id="rId265" display="https://bowling.lexerbowling.com/bowlingdelapraille/championnatsgenevois2024/pl072.htm" xr:uid="{EF31B775-9659-4CFE-BE00-D4E4BAD64F30}"/>
    <hyperlink ref="B267" r:id="rId266" display="https://bowling.lexerbowling.com/bowlingdelapraille/championnatsgenevois2024/pl057.htm" xr:uid="{10247A2B-0F3F-4D42-84C7-B21C1937F4D6}"/>
    <hyperlink ref="B268" r:id="rId267" display="https://bowling.lexerbowling.com/bowlingdelapraille/championnatsgenevois2024/pl066.htm" xr:uid="{6C30BCFA-AC30-4C80-93BA-FD70666FABE8}"/>
    <hyperlink ref="B269" r:id="rId268" display="https://bowling.lexerbowling.com/bowlingdelapraille/championnatsgenevois2024/pl043.htm" xr:uid="{17BD5C93-CDA5-4C78-BEF7-9D51250F47DC}"/>
    <hyperlink ref="B270" r:id="rId269" display="https://bowling.lexerbowling.com/bowlingdelapraille/championnatsgenevois2024/pl06B.htm" xr:uid="{8CDDA273-55D6-4FD6-8522-E40EB75DC503}"/>
    <hyperlink ref="B271" r:id="rId270" display="https://bowling.lexerbowling.com/bowlingdelapraille/championnatsgenevois2024/pl05F.htm" xr:uid="{2DBBB568-3B85-4614-BBA7-50754184D9AA}"/>
    <hyperlink ref="B272" r:id="rId271" display="https://bowling.lexerbowling.com/bowlingdelapraille/championnatsgenevois2024/pl029.htm" xr:uid="{7B2A63FD-B6F0-4335-8425-DA39CCD13335}"/>
    <hyperlink ref="B273" r:id="rId272" display="https://bowling.lexerbowling.com/bowlingdelapraille/championnatsgenevois2024/pl022.htm" xr:uid="{823A8936-00EF-4E2F-AFCF-A671FE7ED8CA}"/>
    <hyperlink ref="B274" r:id="rId273" display="https://bowling.lexerbowling.com/bowlingdelapraille/championnatsgenevois2024/pl032.htm" xr:uid="{11F9E8FD-52DD-44C8-A051-529EB8E00CC3}"/>
    <hyperlink ref="B275" r:id="rId274" display="https://bowling.lexerbowling.com/bowlingdelapraille/championnatsgenevois2024/pl008.htm" xr:uid="{BB09FF0D-CDC0-4E42-8050-E47C2E428DE4}"/>
    <hyperlink ref="B276" r:id="rId275" display="https://bowling.lexerbowling.com/bowlingdelapraille/championnatsgenevois2024/pl007.htm" xr:uid="{AF36352D-58C5-4C76-9B68-E08450B0EBC6}"/>
  </hyperlinks>
  <pageMargins left="0.7" right="0.7" top="0.75" bottom="0.75" header="0.3" footer="0.3"/>
  <pageSetup paperSize="9" orientation="portrait" r:id="rId27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957A4-47B1-4550-9A39-1FFE92A1E6BB}">
  <dimension ref="A1:P253"/>
  <sheetViews>
    <sheetView workbookViewId="0">
      <selection activeCell="P221" sqref="P221:P253"/>
    </sheetView>
  </sheetViews>
  <sheetFormatPr baseColWidth="10" defaultColWidth="24.36328125" defaultRowHeight="15" x14ac:dyDescent="0.25"/>
  <cols>
    <col min="1" max="1" width="3.08984375" style="180" bestFit="1" customWidth="1"/>
    <col min="2" max="2" width="21.6328125" style="180" bestFit="1" customWidth="1"/>
    <col min="3" max="13" width="7.36328125" style="180" customWidth="1"/>
    <col min="14" max="14" width="6.6328125" style="180" customWidth="1"/>
    <col min="15" max="15" width="11.81640625" style="180" customWidth="1"/>
    <col min="16" max="16" width="6.7265625" style="183" bestFit="1" customWidth="1"/>
    <col min="17" max="16384" width="24.36328125" style="180"/>
  </cols>
  <sheetData>
    <row r="1" spans="1:16" ht="15.6" thickBot="1" x14ac:dyDescent="0.3">
      <c r="A1" s="176" t="s">
        <v>1</v>
      </c>
      <c r="B1" s="176" t="s">
        <v>2</v>
      </c>
      <c r="C1" s="176" t="s">
        <v>3</v>
      </c>
      <c r="D1" s="176" t="s">
        <v>4</v>
      </c>
      <c r="E1" s="176" t="s">
        <v>5</v>
      </c>
      <c r="F1" s="176" t="s">
        <v>6</v>
      </c>
      <c r="G1" s="176" t="s">
        <v>7</v>
      </c>
      <c r="H1" s="176" t="s">
        <v>8</v>
      </c>
      <c r="I1" s="176" t="s">
        <v>9</v>
      </c>
      <c r="J1" s="176" t="s">
        <v>10</v>
      </c>
      <c r="K1" s="177" t="s">
        <v>0</v>
      </c>
      <c r="L1" s="176" t="s">
        <v>62</v>
      </c>
      <c r="M1" s="178" t="s">
        <v>61</v>
      </c>
      <c r="N1" s="179" t="s">
        <v>33</v>
      </c>
      <c r="O1" s="180" t="s">
        <v>90</v>
      </c>
      <c r="P1" s="183" t="s">
        <v>195</v>
      </c>
    </row>
    <row r="2" spans="1:16" ht="15.6" thickBot="1" x14ac:dyDescent="0.3">
      <c r="A2" s="181">
        <v>1</v>
      </c>
      <c r="B2" s="182" t="s">
        <v>70</v>
      </c>
      <c r="C2" s="194">
        <v>129</v>
      </c>
      <c r="D2" s="194">
        <v>162</v>
      </c>
      <c r="E2" s="194">
        <v>102</v>
      </c>
      <c r="F2" s="194">
        <v>117</v>
      </c>
      <c r="G2" s="194">
        <v>100</v>
      </c>
      <c r="H2" s="194">
        <v>84</v>
      </c>
      <c r="I2" s="194">
        <v>101</v>
      </c>
      <c r="J2" s="194">
        <v>140</v>
      </c>
      <c r="K2" s="194">
        <v>935</v>
      </c>
      <c r="L2" s="181">
        <f t="shared" ref="L2:L21" si="0">COUNT(C2:J2)</f>
        <v>8</v>
      </c>
      <c r="M2" s="195">
        <f t="shared" ref="M2:M21" si="1">SUM(K2/L2)</f>
        <v>116.875</v>
      </c>
      <c r="N2" s="183" t="s">
        <v>103</v>
      </c>
      <c r="O2" s="180" t="s">
        <v>193</v>
      </c>
      <c r="P2" s="209">
        <f>COUNTIF(C2:J2,"&gt;199")</f>
        <v>0</v>
      </c>
    </row>
    <row r="3" spans="1:16" ht="15.6" thickBot="1" x14ac:dyDescent="0.3">
      <c r="A3" s="181">
        <v>2</v>
      </c>
      <c r="B3" s="182" t="s">
        <v>14</v>
      </c>
      <c r="C3" s="194">
        <v>125</v>
      </c>
      <c r="D3" s="194">
        <v>146</v>
      </c>
      <c r="E3" s="194">
        <v>114</v>
      </c>
      <c r="F3" s="194">
        <v>164</v>
      </c>
      <c r="G3" s="194">
        <v>158</v>
      </c>
      <c r="H3" s="194">
        <v>110</v>
      </c>
      <c r="I3" s="194">
        <v>148</v>
      </c>
      <c r="J3" s="194">
        <v>142</v>
      </c>
      <c r="K3" s="194">
        <v>1107</v>
      </c>
      <c r="L3" s="181">
        <f t="shared" si="0"/>
        <v>8</v>
      </c>
      <c r="M3" s="195">
        <f t="shared" si="1"/>
        <v>138.375</v>
      </c>
      <c r="N3" s="183" t="s">
        <v>103</v>
      </c>
      <c r="O3" s="180" t="s">
        <v>193</v>
      </c>
      <c r="P3" s="209">
        <f t="shared" ref="P3:P66" si="2">COUNTIF(C3:J3,"&gt;199")</f>
        <v>0</v>
      </c>
    </row>
    <row r="4" spans="1:16" ht="15.6" thickBot="1" x14ac:dyDescent="0.3">
      <c r="A4" s="181">
        <v>3</v>
      </c>
      <c r="B4" s="182" t="s">
        <v>60</v>
      </c>
      <c r="C4" s="194">
        <v>109</v>
      </c>
      <c r="D4" s="194">
        <v>116</v>
      </c>
      <c r="E4" s="194">
        <v>131</v>
      </c>
      <c r="F4" s="194">
        <v>149</v>
      </c>
      <c r="G4" s="194">
        <v>105</v>
      </c>
      <c r="H4" s="194">
        <v>112</v>
      </c>
      <c r="I4" s="194">
        <v>133</v>
      </c>
      <c r="J4" s="194">
        <v>135</v>
      </c>
      <c r="K4" s="194">
        <v>990</v>
      </c>
      <c r="L4" s="181">
        <f t="shared" si="0"/>
        <v>8</v>
      </c>
      <c r="M4" s="195">
        <f t="shared" si="1"/>
        <v>123.75</v>
      </c>
      <c r="N4" s="183" t="s">
        <v>103</v>
      </c>
      <c r="O4" s="180" t="s">
        <v>193</v>
      </c>
      <c r="P4" s="209">
        <f t="shared" si="2"/>
        <v>0</v>
      </c>
    </row>
    <row r="5" spans="1:16" ht="15.6" thickBot="1" x14ac:dyDescent="0.3">
      <c r="A5" s="181">
        <v>4</v>
      </c>
      <c r="B5" s="182" t="s">
        <v>35</v>
      </c>
      <c r="C5" s="194">
        <v>155</v>
      </c>
      <c r="D5" s="194">
        <v>183</v>
      </c>
      <c r="E5" s="194">
        <v>200</v>
      </c>
      <c r="F5" s="194">
        <v>146</v>
      </c>
      <c r="G5" s="194">
        <v>123</v>
      </c>
      <c r="H5" s="194">
        <v>162</v>
      </c>
      <c r="I5" s="194">
        <v>151</v>
      </c>
      <c r="J5" s="194">
        <v>208</v>
      </c>
      <c r="K5" s="194">
        <v>1328</v>
      </c>
      <c r="L5" s="181">
        <f t="shared" si="0"/>
        <v>8</v>
      </c>
      <c r="M5" s="195">
        <f t="shared" si="1"/>
        <v>166</v>
      </c>
      <c r="N5" s="183" t="s">
        <v>103</v>
      </c>
      <c r="O5" s="180" t="s">
        <v>193</v>
      </c>
      <c r="P5" s="209">
        <f t="shared" si="2"/>
        <v>2</v>
      </c>
    </row>
    <row r="6" spans="1:16" ht="15.6" thickBot="1" x14ac:dyDescent="0.3">
      <c r="A6" s="181">
        <v>5</v>
      </c>
      <c r="B6" s="182" t="s">
        <v>167</v>
      </c>
      <c r="C6" s="194">
        <v>151</v>
      </c>
      <c r="D6" s="194">
        <v>118</v>
      </c>
      <c r="E6" s="194">
        <v>116</v>
      </c>
      <c r="F6" s="194">
        <v>107</v>
      </c>
      <c r="G6" s="194">
        <v>99</v>
      </c>
      <c r="H6" s="194">
        <v>117</v>
      </c>
      <c r="I6" s="194">
        <v>167</v>
      </c>
      <c r="J6" s="194">
        <v>127</v>
      </c>
      <c r="K6" s="194">
        <v>1002</v>
      </c>
      <c r="L6" s="181">
        <f t="shared" si="0"/>
        <v>8</v>
      </c>
      <c r="M6" s="195">
        <f t="shared" si="1"/>
        <v>125.25</v>
      </c>
      <c r="N6" s="183" t="s">
        <v>103</v>
      </c>
      <c r="O6" s="180" t="s">
        <v>193</v>
      </c>
      <c r="P6" s="209">
        <f t="shared" si="2"/>
        <v>0</v>
      </c>
    </row>
    <row r="7" spans="1:16" ht="15.6" thickBot="1" x14ac:dyDescent="0.3">
      <c r="A7" s="181">
        <v>6</v>
      </c>
      <c r="B7" s="182" t="s">
        <v>17</v>
      </c>
      <c r="C7" s="194">
        <v>145</v>
      </c>
      <c r="D7" s="194">
        <v>150</v>
      </c>
      <c r="E7" s="194">
        <v>141</v>
      </c>
      <c r="F7" s="194">
        <v>135</v>
      </c>
      <c r="G7" s="194">
        <v>128</v>
      </c>
      <c r="H7" s="194">
        <v>122</v>
      </c>
      <c r="I7" s="194">
        <v>149</v>
      </c>
      <c r="J7" s="194">
        <v>155</v>
      </c>
      <c r="K7" s="194">
        <v>1125</v>
      </c>
      <c r="L7" s="181">
        <f t="shared" si="0"/>
        <v>8</v>
      </c>
      <c r="M7" s="195">
        <f t="shared" si="1"/>
        <v>140.625</v>
      </c>
      <c r="N7" s="183" t="s">
        <v>103</v>
      </c>
      <c r="O7" s="180" t="s">
        <v>193</v>
      </c>
      <c r="P7" s="209">
        <f t="shared" si="2"/>
        <v>0</v>
      </c>
    </row>
    <row r="8" spans="1:16" ht="15.6" thickBot="1" x14ac:dyDescent="0.3">
      <c r="A8" s="181">
        <v>7</v>
      </c>
      <c r="B8" s="182" t="s">
        <v>34</v>
      </c>
      <c r="C8" s="194">
        <v>199</v>
      </c>
      <c r="D8" s="194">
        <v>165</v>
      </c>
      <c r="E8" s="194">
        <v>138</v>
      </c>
      <c r="F8" s="194">
        <v>181</v>
      </c>
      <c r="G8" s="194">
        <v>128</v>
      </c>
      <c r="H8" s="194">
        <v>169</v>
      </c>
      <c r="I8" s="194">
        <v>139</v>
      </c>
      <c r="J8" s="194">
        <v>178</v>
      </c>
      <c r="K8" s="194">
        <v>1297</v>
      </c>
      <c r="L8" s="181">
        <f t="shared" si="0"/>
        <v>8</v>
      </c>
      <c r="M8" s="195">
        <f t="shared" si="1"/>
        <v>162.125</v>
      </c>
      <c r="N8" s="183" t="s">
        <v>103</v>
      </c>
      <c r="O8" s="180" t="s">
        <v>193</v>
      </c>
      <c r="P8" s="209">
        <f t="shared" si="2"/>
        <v>0</v>
      </c>
    </row>
    <row r="9" spans="1:16" ht="15.6" thickBot="1" x14ac:dyDescent="0.3">
      <c r="A9" s="181">
        <v>8</v>
      </c>
      <c r="B9" s="182" t="s">
        <v>36</v>
      </c>
      <c r="C9" s="194">
        <v>163</v>
      </c>
      <c r="D9" s="194">
        <v>103</v>
      </c>
      <c r="E9" s="194">
        <v>121</v>
      </c>
      <c r="F9" s="194">
        <v>109</v>
      </c>
      <c r="G9" s="194">
        <v>164</v>
      </c>
      <c r="H9" s="194">
        <v>165</v>
      </c>
      <c r="I9" s="194">
        <v>131</v>
      </c>
      <c r="J9" s="194">
        <v>150</v>
      </c>
      <c r="K9" s="194">
        <v>1106</v>
      </c>
      <c r="L9" s="181">
        <f t="shared" si="0"/>
        <v>8</v>
      </c>
      <c r="M9" s="195">
        <f t="shared" si="1"/>
        <v>138.25</v>
      </c>
      <c r="N9" s="183" t="s">
        <v>103</v>
      </c>
      <c r="O9" s="180" t="s">
        <v>193</v>
      </c>
      <c r="P9" s="209">
        <f t="shared" si="2"/>
        <v>0</v>
      </c>
    </row>
    <row r="10" spans="1:16" ht="15.6" thickBot="1" x14ac:dyDescent="0.3">
      <c r="A10" s="181">
        <v>9</v>
      </c>
      <c r="B10" s="182" t="s">
        <v>37</v>
      </c>
      <c r="C10" s="194">
        <v>116</v>
      </c>
      <c r="D10" s="194">
        <v>162</v>
      </c>
      <c r="E10" s="194">
        <v>185</v>
      </c>
      <c r="F10" s="194">
        <v>146</v>
      </c>
      <c r="G10" s="194">
        <v>147</v>
      </c>
      <c r="H10" s="194">
        <v>168</v>
      </c>
      <c r="I10" s="194">
        <v>142</v>
      </c>
      <c r="J10" s="194">
        <v>143</v>
      </c>
      <c r="K10" s="194">
        <v>1209</v>
      </c>
      <c r="L10" s="181">
        <f t="shared" si="0"/>
        <v>8</v>
      </c>
      <c r="M10" s="195">
        <f t="shared" si="1"/>
        <v>151.125</v>
      </c>
      <c r="N10" s="183" t="s">
        <v>103</v>
      </c>
      <c r="O10" s="180" t="s">
        <v>193</v>
      </c>
      <c r="P10" s="209">
        <f t="shared" si="2"/>
        <v>0</v>
      </c>
    </row>
    <row r="11" spans="1:16" ht="15.6" thickBot="1" x14ac:dyDescent="0.3">
      <c r="A11" s="181">
        <v>10</v>
      </c>
      <c r="B11" s="182" t="s">
        <v>12</v>
      </c>
      <c r="C11" s="194">
        <v>200</v>
      </c>
      <c r="D11" s="194">
        <v>158</v>
      </c>
      <c r="E11" s="194">
        <v>211</v>
      </c>
      <c r="F11" s="194">
        <v>144</v>
      </c>
      <c r="G11" s="194">
        <v>214</v>
      </c>
      <c r="H11" s="194">
        <v>172</v>
      </c>
      <c r="I11" s="194">
        <v>200</v>
      </c>
      <c r="J11" s="194">
        <v>181</v>
      </c>
      <c r="K11" s="194">
        <v>1480</v>
      </c>
      <c r="L11" s="181">
        <f t="shared" si="0"/>
        <v>8</v>
      </c>
      <c r="M11" s="195">
        <f t="shared" si="1"/>
        <v>185</v>
      </c>
      <c r="N11" s="183" t="s">
        <v>103</v>
      </c>
      <c r="O11" s="180" t="s">
        <v>193</v>
      </c>
      <c r="P11" s="209">
        <f t="shared" si="2"/>
        <v>4</v>
      </c>
    </row>
    <row r="12" spans="1:16" ht="15.6" thickBot="1" x14ac:dyDescent="0.3">
      <c r="A12" s="181">
        <v>11</v>
      </c>
      <c r="B12" s="182" t="s">
        <v>146</v>
      </c>
      <c r="C12" s="194">
        <v>144</v>
      </c>
      <c r="D12" s="194">
        <v>145</v>
      </c>
      <c r="E12" s="194">
        <v>226</v>
      </c>
      <c r="F12" s="194">
        <v>139</v>
      </c>
      <c r="G12" s="194">
        <v>148</v>
      </c>
      <c r="H12" s="194">
        <v>147</v>
      </c>
      <c r="I12" s="194">
        <v>193</v>
      </c>
      <c r="J12" s="194">
        <v>140</v>
      </c>
      <c r="K12" s="194">
        <v>1282</v>
      </c>
      <c r="L12" s="181">
        <f t="shared" si="0"/>
        <v>8</v>
      </c>
      <c r="M12" s="195">
        <f t="shared" si="1"/>
        <v>160.25</v>
      </c>
      <c r="N12" s="183" t="s">
        <v>103</v>
      </c>
      <c r="O12" s="180" t="s">
        <v>193</v>
      </c>
      <c r="P12" s="209">
        <f t="shared" si="2"/>
        <v>1</v>
      </c>
    </row>
    <row r="13" spans="1:16" ht="15.6" thickBot="1" x14ac:dyDescent="0.3">
      <c r="A13" s="181">
        <v>12</v>
      </c>
      <c r="B13" s="182" t="s">
        <v>166</v>
      </c>
      <c r="C13" s="194">
        <v>182</v>
      </c>
      <c r="D13" s="194">
        <v>158</v>
      </c>
      <c r="E13" s="194">
        <v>166</v>
      </c>
      <c r="F13" s="194">
        <v>159</v>
      </c>
      <c r="G13" s="194">
        <v>150</v>
      </c>
      <c r="H13" s="194">
        <v>193</v>
      </c>
      <c r="I13" s="194">
        <v>170</v>
      </c>
      <c r="J13" s="194">
        <v>224</v>
      </c>
      <c r="K13" s="194">
        <v>1402</v>
      </c>
      <c r="L13" s="181">
        <f t="shared" si="0"/>
        <v>8</v>
      </c>
      <c r="M13" s="195">
        <f t="shared" si="1"/>
        <v>175.25</v>
      </c>
      <c r="N13" s="183" t="s">
        <v>103</v>
      </c>
      <c r="O13" s="180" t="s">
        <v>193</v>
      </c>
      <c r="P13" s="209">
        <f t="shared" si="2"/>
        <v>1</v>
      </c>
    </row>
    <row r="14" spans="1:16" ht="15.6" thickBot="1" x14ac:dyDescent="0.3">
      <c r="A14" s="181">
        <v>13</v>
      </c>
      <c r="B14" s="182" t="s">
        <v>50</v>
      </c>
      <c r="C14" s="194">
        <v>122</v>
      </c>
      <c r="D14" s="194">
        <v>133</v>
      </c>
      <c r="E14" s="194">
        <v>157</v>
      </c>
      <c r="F14" s="194">
        <v>181</v>
      </c>
      <c r="G14" s="194">
        <v>134</v>
      </c>
      <c r="H14" s="194">
        <v>156</v>
      </c>
      <c r="I14" s="194">
        <v>159</v>
      </c>
      <c r="J14" s="194">
        <v>188</v>
      </c>
      <c r="K14" s="194">
        <v>1230</v>
      </c>
      <c r="L14" s="181">
        <f t="shared" si="0"/>
        <v>8</v>
      </c>
      <c r="M14" s="195">
        <f t="shared" si="1"/>
        <v>153.75</v>
      </c>
      <c r="N14" s="183" t="s">
        <v>103</v>
      </c>
      <c r="O14" s="180" t="s">
        <v>193</v>
      </c>
      <c r="P14" s="209">
        <f t="shared" si="2"/>
        <v>0</v>
      </c>
    </row>
    <row r="15" spans="1:16" ht="15.6" thickBot="1" x14ac:dyDescent="0.3">
      <c r="A15" s="181">
        <v>14</v>
      </c>
      <c r="B15" s="182" t="s">
        <v>165</v>
      </c>
      <c r="C15" s="194">
        <v>202</v>
      </c>
      <c r="D15" s="194">
        <v>147</v>
      </c>
      <c r="E15" s="194">
        <v>157</v>
      </c>
      <c r="F15" s="194">
        <v>139</v>
      </c>
      <c r="G15" s="194">
        <v>187</v>
      </c>
      <c r="H15" s="194">
        <v>189</v>
      </c>
      <c r="I15" s="194">
        <v>170</v>
      </c>
      <c r="J15" s="194">
        <v>156</v>
      </c>
      <c r="K15" s="194">
        <v>1347</v>
      </c>
      <c r="L15" s="181">
        <f t="shared" si="0"/>
        <v>8</v>
      </c>
      <c r="M15" s="195">
        <f t="shared" si="1"/>
        <v>168.375</v>
      </c>
      <c r="N15" s="183" t="s">
        <v>103</v>
      </c>
      <c r="O15" s="180" t="s">
        <v>193</v>
      </c>
      <c r="P15" s="209">
        <f t="shared" si="2"/>
        <v>1</v>
      </c>
    </row>
    <row r="16" spans="1:16" ht="15.6" thickBot="1" x14ac:dyDescent="0.3">
      <c r="A16" s="181">
        <v>15</v>
      </c>
      <c r="B16" s="182" t="s">
        <v>15</v>
      </c>
      <c r="C16" s="194">
        <v>150</v>
      </c>
      <c r="D16" s="194">
        <v>148</v>
      </c>
      <c r="E16" s="194">
        <v>116</v>
      </c>
      <c r="F16" s="194">
        <v>175</v>
      </c>
      <c r="G16" s="194">
        <v>146</v>
      </c>
      <c r="H16" s="194">
        <v>181</v>
      </c>
      <c r="I16" s="194">
        <v>150</v>
      </c>
      <c r="J16" s="194">
        <v>137</v>
      </c>
      <c r="K16" s="194">
        <v>1203</v>
      </c>
      <c r="L16" s="181">
        <f t="shared" si="0"/>
        <v>8</v>
      </c>
      <c r="M16" s="195">
        <f t="shared" si="1"/>
        <v>150.375</v>
      </c>
      <c r="N16" s="183" t="s">
        <v>103</v>
      </c>
      <c r="O16" s="180" t="s">
        <v>193</v>
      </c>
      <c r="P16" s="209">
        <f t="shared" si="2"/>
        <v>0</v>
      </c>
    </row>
    <row r="17" spans="1:16" ht="15.6" thickBot="1" x14ac:dyDescent="0.3">
      <c r="A17" s="181">
        <v>16</v>
      </c>
      <c r="B17" s="182" t="s">
        <v>171</v>
      </c>
      <c r="C17" s="194">
        <v>177</v>
      </c>
      <c r="D17" s="194">
        <v>170</v>
      </c>
      <c r="E17" s="194">
        <v>166</v>
      </c>
      <c r="F17" s="194">
        <v>151</v>
      </c>
      <c r="G17" s="194">
        <v>148</v>
      </c>
      <c r="H17" s="194">
        <v>141</v>
      </c>
      <c r="I17" s="194">
        <v>158</v>
      </c>
      <c r="J17" s="194">
        <v>144</v>
      </c>
      <c r="K17" s="194">
        <v>1255</v>
      </c>
      <c r="L17" s="181">
        <f t="shared" si="0"/>
        <v>8</v>
      </c>
      <c r="M17" s="195">
        <f t="shared" si="1"/>
        <v>156.875</v>
      </c>
      <c r="N17" s="183" t="s">
        <v>103</v>
      </c>
      <c r="O17" s="180" t="s">
        <v>193</v>
      </c>
      <c r="P17" s="209">
        <f t="shared" si="2"/>
        <v>0</v>
      </c>
    </row>
    <row r="18" spans="1:16" ht="15.6" thickBot="1" x14ac:dyDescent="0.3">
      <c r="A18" s="181">
        <v>17</v>
      </c>
      <c r="B18" s="182" t="s">
        <v>52</v>
      </c>
      <c r="C18" s="194">
        <v>120</v>
      </c>
      <c r="D18" s="194">
        <v>195</v>
      </c>
      <c r="E18" s="194">
        <v>152</v>
      </c>
      <c r="F18" s="194">
        <v>134</v>
      </c>
      <c r="G18" s="194">
        <v>167</v>
      </c>
      <c r="H18" s="194">
        <v>154</v>
      </c>
      <c r="I18" s="194">
        <v>149</v>
      </c>
      <c r="J18" s="194">
        <v>191</v>
      </c>
      <c r="K18" s="194">
        <v>1262</v>
      </c>
      <c r="L18" s="181">
        <f t="shared" si="0"/>
        <v>8</v>
      </c>
      <c r="M18" s="195">
        <f t="shared" si="1"/>
        <v>157.75</v>
      </c>
      <c r="N18" s="183" t="s">
        <v>103</v>
      </c>
      <c r="O18" s="180" t="s">
        <v>193</v>
      </c>
      <c r="P18" s="209">
        <f t="shared" si="2"/>
        <v>0</v>
      </c>
    </row>
    <row r="19" spans="1:16" ht="15.6" thickBot="1" x14ac:dyDescent="0.3">
      <c r="A19" s="181">
        <v>18</v>
      </c>
      <c r="B19" s="182" t="s">
        <v>16</v>
      </c>
      <c r="C19" s="194">
        <v>181</v>
      </c>
      <c r="D19" s="194">
        <v>127</v>
      </c>
      <c r="E19" s="194">
        <v>130</v>
      </c>
      <c r="F19" s="194">
        <v>181</v>
      </c>
      <c r="G19" s="194">
        <v>129</v>
      </c>
      <c r="H19" s="194">
        <v>127</v>
      </c>
      <c r="I19" s="194">
        <v>160</v>
      </c>
      <c r="J19" s="194">
        <v>153</v>
      </c>
      <c r="K19" s="194">
        <v>1188</v>
      </c>
      <c r="L19" s="181">
        <f t="shared" si="0"/>
        <v>8</v>
      </c>
      <c r="M19" s="195">
        <f t="shared" si="1"/>
        <v>148.5</v>
      </c>
      <c r="N19" s="183" t="s">
        <v>103</v>
      </c>
      <c r="O19" s="180" t="s">
        <v>193</v>
      </c>
      <c r="P19" s="209">
        <f t="shared" si="2"/>
        <v>0</v>
      </c>
    </row>
    <row r="20" spans="1:16" ht="15.6" thickBot="1" x14ac:dyDescent="0.3">
      <c r="A20" s="181">
        <v>19</v>
      </c>
      <c r="B20" s="182" t="s">
        <v>162</v>
      </c>
      <c r="C20" s="194">
        <v>130</v>
      </c>
      <c r="D20" s="194">
        <v>133</v>
      </c>
      <c r="E20" s="194">
        <v>137</v>
      </c>
      <c r="F20" s="194">
        <v>115</v>
      </c>
      <c r="G20" s="194">
        <v>191</v>
      </c>
      <c r="H20" s="194">
        <v>145</v>
      </c>
      <c r="I20" s="194">
        <v>159</v>
      </c>
      <c r="J20" s="194">
        <v>113</v>
      </c>
      <c r="K20" s="194">
        <v>1123</v>
      </c>
      <c r="L20" s="181">
        <f t="shared" si="0"/>
        <v>8</v>
      </c>
      <c r="M20" s="195">
        <f t="shared" si="1"/>
        <v>140.375</v>
      </c>
      <c r="N20" s="183" t="s">
        <v>103</v>
      </c>
      <c r="O20" s="180" t="s">
        <v>193</v>
      </c>
      <c r="P20" s="209">
        <f t="shared" si="2"/>
        <v>0</v>
      </c>
    </row>
    <row r="21" spans="1:16" ht="15.6" thickBot="1" x14ac:dyDescent="0.3">
      <c r="A21" s="181">
        <v>20</v>
      </c>
      <c r="B21" s="182" t="s">
        <v>11</v>
      </c>
      <c r="C21" s="194">
        <v>127</v>
      </c>
      <c r="D21" s="194">
        <v>109</v>
      </c>
      <c r="E21" s="194">
        <v>151</v>
      </c>
      <c r="F21" s="194">
        <v>167</v>
      </c>
      <c r="G21" s="194">
        <v>124</v>
      </c>
      <c r="H21" s="194">
        <v>139</v>
      </c>
      <c r="I21" s="194">
        <v>173</v>
      </c>
      <c r="J21" s="194">
        <v>145</v>
      </c>
      <c r="K21" s="194">
        <v>1135</v>
      </c>
      <c r="L21" s="181">
        <f t="shared" si="0"/>
        <v>8</v>
      </c>
      <c r="M21" s="195">
        <f t="shared" si="1"/>
        <v>141.875</v>
      </c>
      <c r="N21" s="183" t="s">
        <v>103</v>
      </c>
      <c r="O21" s="180" t="s">
        <v>193</v>
      </c>
      <c r="P21" s="209">
        <f t="shared" si="2"/>
        <v>0</v>
      </c>
    </row>
    <row r="22" spans="1:16" ht="15.6" thickBot="1" x14ac:dyDescent="0.3">
      <c r="A22" s="181">
        <v>1</v>
      </c>
      <c r="B22" s="182" t="s">
        <v>71</v>
      </c>
      <c r="C22" s="194">
        <v>184</v>
      </c>
      <c r="D22" s="194">
        <v>202</v>
      </c>
      <c r="E22" s="194">
        <v>189</v>
      </c>
      <c r="F22" s="194">
        <v>198</v>
      </c>
      <c r="G22" s="194">
        <v>165</v>
      </c>
      <c r="H22" s="194">
        <v>161</v>
      </c>
      <c r="I22" s="194">
        <v>167</v>
      </c>
      <c r="J22" s="194">
        <v>183</v>
      </c>
      <c r="K22" s="194">
        <v>1449</v>
      </c>
      <c r="L22" s="181">
        <f t="shared" ref="L22:L31" si="3">COUNT(C22:J22)</f>
        <v>8</v>
      </c>
      <c r="M22" s="195">
        <f t="shared" ref="M22:M31" si="4">SUM(K22/L22)</f>
        <v>181.125</v>
      </c>
      <c r="N22" s="185" t="s">
        <v>99</v>
      </c>
      <c r="O22" s="180" t="s">
        <v>193</v>
      </c>
      <c r="P22" s="209">
        <f t="shared" si="2"/>
        <v>1</v>
      </c>
    </row>
    <row r="23" spans="1:16" ht="15.6" thickBot="1" x14ac:dyDescent="0.3">
      <c r="A23" s="181">
        <v>2</v>
      </c>
      <c r="B23" s="182" t="s">
        <v>53</v>
      </c>
      <c r="C23" s="194">
        <v>175</v>
      </c>
      <c r="D23" s="194">
        <v>214</v>
      </c>
      <c r="E23" s="194">
        <v>172</v>
      </c>
      <c r="F23" s="194">
        <v>171</v>
      </c>
      <c r="G23" s="194">
        <v>124</v>
      </c>
      <c r="H23" s="194">
        <v>176</v>
      </c>
      <c r="I23" s="194">
        <v>161</v>
      </c>
      <c r="J23" s="194">
        <v>194</v>
      </c>
      <c r="K23" s="194">
        <v>1387</v>
      </c>
      <c r="L23" s="181">
        <f t="shared" si="3"/>
        <v>8</v>
      </c>
      <c r="M23" s="195">
        <f t="shared" si="4"/>
        <v>173.375</v>
      </c>
      <c r="N23" s="185" t="s">
        <v>99</v>
      </c>
      <c r="O23" s="180" t="s">
        <v>193</v>
      </c>
      <c r="P23" s="209">
        <f t="shared" si="2"/>
        <v>1</v>
      </c>
    </row>
    <row r="24" spans="1:16" ht="15.6" thickBot="1" x14ac:dyDescent="0.3">
      <c r="A24" s="181">
        <v>3</v>
      </c>
      <c r="B24" s="182" t="s">
        <v>42</v>
      </c>
      <c r="C24" s="194">
        <v>158</v>
      </c>
      <c r="D24" s="194">
        <v>189</v>
      </c>
      <c r="E24" s="194">
        <v>167</v>
      </c>
      <c r="F24" s="194">
        <v>222</v>
      </c>
      <c r="G24" s="194">
        <v>177</v>
      </c>
      <c r="H24" s="194">
        <v>148</v>
      </c>
      <c r="I24" s="194">
        <v>168</v>
      </c>
      <c r="J24" s="194">
        <v>149</v>
      </c>
      <c r="K24" s="194">
        <v>1378</v>
      </c>
      <c r="L24" s="181">
        <f t="shared" si="3"/>
        <v>8</v>
      </c>
      <c r="M24" s="195">
        <f t="shared" si="4"/>
        <v>172.25</v>
      </c>
      <c r="N24" s="185" t="s">
        <v>99</v>
      </c>
      <c r="O24" s="180" t="s">
        <v>193</v>
      </c>
      <c r="P24" s="209">
        <f t="shared" si="2"/>
        <v>1</v>
      </c>
    </row>
    <row r="25" spans="1:16" ht="15.6" thickBot="1" x14ac:dyDescent="0.3">
      <c r="A25" s="181">
        <v>4</v>
      </c>
      <c r="B25" s="182" t="s">
        <v>74</v>
      </c>
      <c r="C25" s="194">
        <v>143</v>
      </c>
      <c r="D25" s="194">
        <v>175</v>
      </c>
      <c r="E25" s="194">
        <v>168</v>
      </c>
      <c r="F25" s="194">
        <v>192</v>
      </c>
      <c r="G25" s="194">
        <v>217</v>
      </c>
      <c r="H25" s="194">
        <v>182</v>
      </c>
      <c r="I25" s="194">
        <v>164</v>
      </c>
      <c r="J25" s="194">
        <v>218</v>
      </c>
      <c r="K25" s="194">
        <v>1459</v>
      </c>
      <c r="L25" s="181">
        <f t="shared" si="3"/>
        <v>8</v>
      </c>
      <c r="M25" s="195">
        <f t="shared" si="4"/>
        <v>182.375</v>
      </c>
      <c r="N25" s="185" t="s">
        <v>99</v>
      </c>
      <c r="O25" s="180" t="s">
        <v>193</v>
      </c>
      <c r="P25" s="209">
        <f t="shared" si="2"/>
        <v>2</v>
      </c>
    </row>
    <row r="26" spans="1:16" ht="15.6" thickBot="1" x14ac:dyDescent="0.3">
      <c r="A26" s="181">
        <v>5</v>
      </c>
      <c r="B26" s="186" t="s">
        <v>139</v>
      </c>
      <c r="C26" s="194">
        <v>202</v>
      </c>
      <c r="D26" s="194">
        <v>188</v>
      </c>
      <c r="E26" s="194">
        <v>154</v>
      </c>
      <c r="F26" s="194">
        <v>211</v>
      </c>
      <c r="G26" s="194">
        <v>222</v>
      </c>
      <c r="H26" s="194">
        <v>162</v>
      </c>
      <c r="I26" s="194">
        <v>190</v>
      </c>
      <c r="J26" s="194">
        <v>228</v>
      </c>
      <c r="K26" s="194">
        <v>1557</v>
      </c>
      <c r="L26" s="181">
        <f t="shared" si="3"/>
        <v>8</v>
      </c>
      <c r="M26" s="195">
        <f t="shared" si="4"/>
        <v>194.625</v>
      </c>
      <c r="N26" s="185" t="s">
        <v>99</v>
      </c>
      <c r="O26" s="180" t="s">
        <v>193</v>
      </c>
      <c r="P26" s="209">
        <f t="shared" si="2"/>
        <v>4</v>
      </c>
    </row>
    <row r="27" spans="1:16" ht="15.6" thickBot="1" x14ac:dyDescent="0.3">
      <c r="A27" s="181">
        <v>6</v>
      </c>
      <c r="B27" s="182" t="s">
        <v>48</v>
      </c>
      <c r="C27" s="194">
        <v>181</v>
      </c>
      <c r="D27" s="194">
        <v>159</v>
      </c>
      <c r="E27" s="194">
        <v>155</v>
      </c>
      <c r="F27" s="194">
        <v>154</v>
      </c>
      <c r="G27" s="194">
        <v>165</v>
      </c>
      <c r="H27" s="194">
        <v>160</v>
      </c>
      <c r="I27" s="194">
        <v>156</v>
      </c>
      <c r="J27" s="194">
        <v>165</v>
      </c>
      <c r="K27" s="194">
        <v>1295</v>
      </c>
      <c r="L27" s="181">
        <f t="shared" si="3"/>
        <v>8</v>
      </c>
      <c r="M27" s="195">
        <f t="shared" si="4"/>
        <v>161.875</v>
      </c>
      <c r="N27" s="185" t="s">
        <v>99</v>
      </c>
      <c r="O27" s="180" t="s">
        <v>193</v>
      </c>
      <c r="P27" s="209">
        <f t="shared" si="2"/>
        <v>0</v>
      </c>
    </row>
    <row r="28" spans="1:16" ht="15.6" thickBot="1" x14ac:dyDescent="0.3">
      <c r="A28" s="181">
        <v>7</v>
      </c>
      <c r="B28" s="182" t="s">
        <v>159</v>
      </c>
      <c r="C28" s="194">
        <v>160</v>
      </c>
      <c r="D28" s="194">
        <v>213</v>
      </c>
      <c r="E28" s="194">
        <v>182</v>
      </c>
      <c r="F28" s="194">
        <v>158</v>
      </c>
      <c r="G28" s="194">
        <v>182</v>
      </c>
      <c r="H28" s="194">
        <v>167</v>
      </c>
      <c r="I28" s="194">
        <v>201</v>
      </c>
      <c r="J28" s="194">
        <v>157</v>
      </c>
      <c r="K28" s="194">
        <v>1420</v>
      </c>
      <c r="L28" s="181">
        <f t="shared" si="3"/>
        <v>8</v>
      </c>
      <c r="M28" s="195">
        <f t="shared" si="4"/>
        <v>177.5</v>
      </c>
      <c r="N28" s="185" t="s">
        <v>99</v>
      </c>
      <c r="O28" s="180" t="s">
        <v>193</v>
      </c>
      <c r="P28" s="209">
        <f t="shared" si="2"/>
        <v>2</v>
      </c>
    </row>
    <row r="29" spans="1:16" ht="15.6" thickBot="1" x14ac:dyDescent="0.3">
      <c r="A29" s="181">
        <v>8</v>
      </c>
      <c r="B29" s="182" t="s">
        <v>64</v>
      </c>
      <c r="C29" s="194">
        <v>175</v>
      </c>
      <c r="D29" s="194">
        <v>150</v>
      </c>
      <c r="E29" s="194">
        <v>191</v>
      </c>
      <c r="F29" s="194">
        <v>157</v>
      </c>
      <c r="G29" s="194">
        <v>143</v>
      </c>
      <c r="H29" s="194">
        <v>177</v>
      </c>
      <c r="I29" s="194">
        <v>184</v>
      </c>
      <c r="J29" s="194">
        <v>158</v>
      </c>
      <c r="K29" s="194">
        <v>1335</v>
      </c>
      <c r="L29" s="181">
        <f t="shared" si="3"/>
        <v>8</v>
      </c>
      <c r="M29" s="195">
        <f t="shared" si="4"/>
        <v>166.875</v>
      </c>
      <c r="N29" s="185" t="s">
        <v>99</v>
      </c>
      <c r="O29" s="180" t="s">
        <v>193</v>
      </c>
      <c r="P29" s="209">
        <f t="shared" si="2"/>
        <v>0</v>
      </c>
    </row>
    <row r="30" spans="1:16" ht="15.6" thickBot="1" x14ac:dyDescent="0.3">
      <c r="A30" s="181">
        <v>9</v>
      </c>
      <c r="B30" s="182" t="s">
        <v>38</v>
      </c>
      <c r="C30" s="194">
        <v>143</v>
      </c>
      <c r="D30" s="194">
        <v>175</v>
      </c>
      <c r="E30" s="194">
        <v>188</v>
      </c>
      <c r="F30" s="194">
        <v>172</v>
      </c>
      <c r="G30" s="194">
        <v>172</v>
      </c>
      <c r="H30" s="194">
        <v>182</v>
      </c>
      <c r="I30" s="194">
        <v>139</v>
      </c>
      <c r="J30" s="194">
        <v>148</v>
      </c>
      <c r="K30" s="194">
        <v>1319</v>
      </c>
      <c r="L30" s="181">
        <f t="shared" si="3"/>
        <v>8</v>
      </c>
      <c r="M30" s="195">
        <f t="shared" si="4"/>
        <v>164.875</v>
      </c>
      <c r="N30" s="185" t="s">
        <v>99</v>
      </c>
      <c r="O30" s="180" t="s">
        <v>193</v>
      </c>
      <c r="P30" s="209">
        <f t="shared" si="2"/>
        <v>0</v>
      </c>
    </row>
    <row r="31" spans="1:16" ht="15.6" thickBot="1" x14ac:dyDescent="0.3">
      <c r="A31" s="181">
        <v>10</v>
      </c>
      <c r="B31" s="182" t="s">
        <v>40</v>
      </c>
      <c r="C31" s="194">
        <v>211</v>
      </c>
      <c r="D31" s="194">
        <v>188</v>
      </c>
      <c r="E31" s="194">
        <v>231</v>
      </c>
      <c r="F31" s="194">
        <v>187</v>
      </c>
      <c r="G31" s="194">
        <v>134</v>
      </c>
      <c r="H31" s="194">
        <v>155</v>
      </c>
      <c r="I31" s="194">
        <v>217</v>
      </c>
      <c r="J31" s="194">
        <v>201</v>
      </c>
      <c r="K31" s="194">
        <v>1524</v>
      </c>
      <c r="L31" s="181">
        <f t="shared" si="3"/>
        <v>8</v>
      </c>
      <c r="M31" s="195">
        <f t="shared" si="4"/>
        <v>190.5</v>
      </c>
      <c r="N31" s="185" t="s">
        <v>99</v>
      </c>
      <c r="O31" s="180" t="s">
        <v>193</v>
      </c>
      <c r="P31" s="209">
        <f t="shared" si="2"/>
        <v>4</v>
      </c>
    </row>
    <row r="32" spans="1:16" ht="15.6" thickBot="1" x14ac:dyDescent="0.3">
      <c r="A32" s="181">
        <v>1</v>
      </c>
      <c r="B32" s="182" t="s">
        <v>45</v>
      </c>
      <c r="C32" s="194">
        <v>169</v>
      </c>
      <c r="D32" s="194">
        <v>179</v>
      </c>
      <c r="E32" s="194">
        <v>135</v>
      </c>
      <c r="F32" s="194">
        <v>160</v>
      </c>
      <c r="G32" s="194">
        <v>147</v>
      </c>
      <c r="H32" s="194">
        <v>150</v>
      </c>
      <c r="I32" s="194">
        <v>174</v>
      </c>
      <c r="J32" s="194">
        <v>148</v>
      </c>
      <c r="K32" s="194">
        <v>1262</v>
      </c>
      <c r="L32" s="181">
        <f t="shared" ref="L32:L43" si="5">COUNT(C32:J32)</f>
        <v>8</v>
      </c>
      <c r="M32" s="195">
        <f t="shared" ref="M32:M43" si="6">SUM(K32/L32)</f>
        <v>157.75</v>
      </c>
      <c r="N32" s="183" t="s">
        <v>100</v>
      </c>
      <c r="O32" s="180" t="s">
        <v>193</v>
      </c>
      <c r="P32" s="209">
        <f t="shared" si="2"/>
        <v>0</v>
      </c>
    </row>
    <row r="33" spans="1:16" ht="15.6" thickBot="1" x14ac:dyDescent="0.3">
      <c r="A33" s="181">
        <v>2</v>
      </c>
      <c r="B33" s="182" t="s">
        <v>147</v>
      </c>
      <c r="C33" s="194">
        <v>116</v>
      </c>
      <c r="D33" s="194">
        <v>157</v>
      </c>
      <c r="E33" s="194">
        <v>200</v>
      </c>
      <c r="F33" s="194">
        <v>166</v>
      </c>
      <c r="G33" s="194">
        <v>193</v>
      </c>
      <c r="H33" s="194">
        <v>189</v>
      </c>
      <c r="I33" s="194">
        <v>172</v>
      </c>
      <c r="J33" s="194">
        <v>213</v>
      </c>
      <c r="K33" s="194">
        <v>1406</v>
      </c>
      <c r="L33" s="181">
        <f t="shared" si="5"/>
        <v>8</v>
      </c>
      <c r="M33" s="195">
        <f t="shared" si="6"/>
        <v>175.75</v>
      </c>
      <c r="N33" s="183" t="s">
        <v>100</v>
      </c>
      <c r="O33" s="180" t="s">
        <v>193</v>
      </c>
      <c r="P33" s="209">
        <f t="shared" si="2"/>
        <v>2</v>
      </c>
    </row>
    <row r="34" spans="1:16" ht="15.6" thickBot="1" x14ac:dyDescent="0.3">
      <c r="A34" s="181">
        <v>3</v>
      </c>
      <c r="B34" s="182" t="s">
        <v>19</v>
      </c>
      <c r="C34" s="194">
        <v>190</v>
      </c>
      <c r="D34" s="194">
        <v>203</v>
      </c>
      <c r="E34" s="194">
        <v>172</v>
      </c>
      <c r="F34" s="194">
        <v>232</v>
      </c>
      <c r="G34" s="194">
        <v>201</v>
      </c>
      <c r="H34" s="194">
        <v>210</v>
      </c>
      <c r="I34" s="194">
        <v>141</v>
      </c>
      <c r="J34" s="194">
        <v>188</v>
      </c>
      <c r="K34" s="194">
        <v>1537</v>
      </c>
      <c r="L34" s="181">
        <f t="shared" si="5"/>
        <v>8</v>
      </c>
      <c r="M34" s="195">
        <f t="shared" si="6"/>
        <v>192.125</v>
      </c>
      <c r="N34" s="183" t="s">
        <v>100</v>
      </c>
      <c r="O34" s="180" t="s">
        <v>193</v>
      </c>
      <c r="P34" s="209">
        <f t="shared" si="2"/>
        <v>4</v>
      </c>
    </row>
    <row r="35" spans="1:16" ht="15.6" thickBot="1" x14ac:dyDescent="0.3">
      <c r="A35" s="181">
        <v>4</v>
      </c>
      <c r="B35" s="182" t="s">
        <v>67</v>
      </c>
      <c r="C35" s="194">
        <v>145</v>
      </c>
      <c r="D35" s="194">
        <v>239</v>
      </c>
      <c r="E35" s="194">
        <v>183</v>
      </c>
      <c r="F35" s="194">
        <v>188</v>
      </c>
      <c r="G35" s="194">
        <v>197</v>
      </c>
      <c r="H35" s="194">
        <v>214</v>
      </c>
      <c r="I35" s="194">
        <v>191</v>
      </c>
      <c r="J35" s="194">
        <v>171</v>
      </c>
      <c r="K35" s="194">
        <v>1528</v>
      </c>
      <c r="L35" s="181">
        <f t="shared" si="5"/>
        <v>8</v>
      </c>
      <c r="M35" s="195">
        <f t="shared" si="6"/>
        <v>191</v>
      </c>
      <c r="N35" s="183" t="s">
        <v>100</v>
      </c>
      <c r="O35" s="180" t="s">
        <v>193</v>
      </c>
      <c r="P35" s="209">
        <f t="shared" si="2"/>
        <v>2</v>
      </c>
    </row>
    <row r="36" spans="1:16" ht="15.6" thickBot="1" x14ac:dyDescent="0.3">
      <c r="A36" s="181">
        <v>5</v>
      </c>
      <c r="B36" s="182" t="s">
        <v>57</v>
      </c>
      <c r="C36" s="194">
        <v>165</v>
      </c>
      <c r="D36" s="194">
        <v>163</v>
      </c>
      <c r="E36" s="194">
        <v>169</v>
      </c>
      <c r="F36" s="194">
        <v>191</v>
      </c>
      <c r="G36" s="194">
        <v>168</v>
      </c>
      <c r="H36" s="194">
        <v>157</v>
      </c>
      <c r="I36" s="194">
        <v>142</v>
      </c>
      <c r="J36" s="194">
        <v>158</v>
      </c>
      <c r="K36" s="194">
        <v>1313</v>
      </c>
      <c r="L36" s="181">
        <f t="shared" si="5"/>
        <v>8</v>
      </c>
      <c r="M36" s="195">
        <f t="shared" si="6"/>
        <v>164.125</v>
      </c>
      <c r="N36" s="183" t="s">
        <v>100</v>
      </c>
      <c r="O36" s="180" t="s">
        <v>193</v>
      </c>
      <c r="P36" s="209">
        <f t="shared" si="2"/>
        <v>0</v>
      </c>
    </row>
    <row r="37" spans="1:16" ht="15.6" thickBot="1" x14ac:dyDescent="0.3">
      <c r="A37" s="181">
        <v>6</v>
      </c>
      <c r="B37" s="182" t="s">
        <v>20</v>
      </c>
      <c r="C37" s="194">
        <v>154</v>
      </c>
      <c r="D37" s="194">
        <v>212</v>
      </c>
      <c r="E37" s="194">
        <v>128</v>
      </c>
      <c r="F37" s="194">
        <v>123</v>
      </c>
      <c r="G37" s="194">
        <v>157</v>
      </c>
      <c r="H37" s="194">
        <v>178</v>
      </c>
      <c r="I37" s="194">
        <v>150</v>
      </c>
      <c r="J37" s="194">
        <v>214</v>
      </c>
      <c r="K37" s="194">
        <v>1316</v>
      </c>
      <c r="L37" s="181">
        <f t="shared" si="5"/>
        <v>8</v>
      </c>
      <c r="M37" s="195">
        <f t="shared" si="6"/>
        <v>164.5</v>
      </c>
      <c r="N37" s="183" t="s">
        <v>100</v>
      </c>
      <c r="O37" s="180" t="s">
        <v>193</v>
      </c>
      <c r="P37" s="209">
        <f t="shared" si="2"/>
        <v>2</v>
      </c>
    </row>
    <row r="38" spans="1:16" ht="15.6" thickBot="1" x14ac:dyDescent="0.3">
      <c r="A38" s="181">
        <v>7</v>
      </c>
      <c r="B38" s="182" t="s">
        <v>55</v>
      </c>
      <c r="C38" s="194">
        <v>190</v>
      </c>
      <c r="D38" s="194">
        <v>178</v>
      </c>
      <c r="E38" s="194">
        <v>174</v>
      </c>
      <c r="F38" s="194">
        <v>180</v>
      </c>
      <c r="G38" s="194">
        <v>183</v>
      </c>
      <c r="H38" s="194">
        <v>145</v>
      </c>
      <c r="I38" s="194">
        <v>167</v>
      </c>
      <c r="J38" s="194">
        <v>187</v>
      </c>
      <c r="K38" s="194">
        <v>1404</v>
      </c>
      <c r="L38" s="181">
        <f t="shared" si="5"/>
        <v>8</v>
      </c>
      <c r="M38" s="195">
        <f t="shared" si="6"/>
        <v>175.5</v>
      </c>
      <c r="N38" s="183" t="s">
        <v>100</v>
      </c>
      <c r="O38" s="180" t="s">
        <v>193</v>
      </c>
      <c r="P38" s="209">
        <f t="shared" si="2"/>
        <v>0</v>
      </c>
    </row>
    <row r="39" spans="1:16" ht="15.6" thickBot="1" x14ac:dyDescent="0.3">
      <c r="A39" s="181">
        <v>8</v>
      </c>
      <c r="B39" s="182" t="s">
        <v>82</v>
      </c>
      <c r="C39" s="194">
        <v>224</v>
      </c>
      <c r="D39" s="194">
        <v>210</v>
      </c>
      <c r="E39" s="194">
        <v>211</v>
      </c>
      <c r="F39" s="194">
        <v>167</v>
      </c>
      <c r="G39" s="194">
        <v>187</v>
      </c>
      <c r="H39" s="194">
        <v>170</v>
      </c>
      <c r="I39" s="194">
        <v>147</v>
      </c>
      <c r="J39" s="194">
        <v>181</v>
      </c>
      <c r="K39" s="194">
        <v>1497</v>
      </c>
      <c r="L39" s="181">
        <f t="shared" si="5"/>
        <v>8</v>
      </c>
      <c r="M39" s="195">
        <f t="shared" si="6"/>
        <v>187.125</v>
      </c>
      <c r="N39" s="183" t="s">
        <v>100</v>
      </c>
      <c r="O39" s="180" t="s">
        <v>193</v>
      </c>
      <c r="P39" s="209">
        <f t="shared" si="2"/>
        <v>3</v>
      </c>
    </row>
    <row r="40" spans="1:16" ht="15.6" thickBot="1" x14ac:dyDescent="0.3">
      <c r="A40" s="181">
        <v>9</v>
      </c>
      <c r="B40" s="182" t="s">
        <v>23</v>
      </c>
      <c r="C40" s="194">
        <v>186</v>
      </c>
      <c r="D40" s="194">
        <v>118</v>
      </c>
      <c r="E40" s="194">
        <v>182</v>
      </c>
      <c r="F40" s="194">
        <v>167</v>
      </c>
      <c r="G40" s="194">
        <v>193</v>
      </c>
      <c r="H40" s="194">
        <v>167</v>
      </c>
      <c r="I40" s="194">
        <v>181</v>
      </c>
      <c r="J40" s="194">
        <v>157</v>
      </c>
      <c r="K40" s="194">
        <v>1351</v>
      </c>
      <c r="L40" s="181">
        <f t="shared" si="5"/>
        <v>8</v>
      </c>
      <c r="M40" s="195">
        <f t="shared" si="6"/>
        <v>168.875</v>
      </c>
      <c r="N40" s="183" t="s">
        <v>100</v>
      </c>
      <c r="O40" s="180" t="s">
        <v>193</v>
      </c>
      <c r="P40" s="209">
        <f t="shared" si="2"/>
        <v>0</v>
      </c>
    </row>
    <row r="41" spans="1:16" ht="15.6" thickBot="1" x14ac:dyDescent="0.3">
      <c r="A41" s="181">
        <v>10</v>
      </c>
      <c r="B41" s="182" t="s">
        <v>39</v>
      </c>
      <c r="C41" s="194">
        <v>127</v>
      </c>
      <c r="D41" s="194">
        <v>193</v>
      </c>
      <c r="E41" s="194">
        <v>204</v>
      </c>
      <c r="F41" s="194">
        <v>213</v>
      </c>
      <c r="G41" s="194">
        <v>223</v>
      </c>
      <c r="H41" s="194">
        <v>191</v>
      </c>
      <c r="I41" s="194">
        <v>178</v>
      </c>
      <c r="J41" s="194">
        <v>173</v>
      </c>
      <c r="K41" s="194">
        <v>1502</v>
      </c>
      <c r="L41" s="181">
        <f t="shared" si="5"/>
        <v>8</v>
      </c>
      <c r="M41" s="195">
        <f t="shared" si="6"/>
        <v>187.75</v>
      </c>
      <c r="N41" s="183" t="s">
        <v>100</v>
      </c>
      <c r="O41" s="180" t="s">
        <v>193</v>
      </c>
      <c r="P41" s="209">
        <f t="shared" si="2"/>
        <v>3</v>
      </c>
    </row>
    <row r="42" spans="1:16" ht="15.6" thickBot="1" x14ac:dyDescent="0.3">
      <c r="A42" s="181">
        <v>11</v>
      </c>
      <c r="B42" s="182" t="s">
        <v>75</v>
      </c>
      <c r="C42" s="194">
        <v>164</v>
      </c>
      <c r="D42" s="194">
        <v>160</v>
      </c>
      <c r="E42" s="194">
        <v>171</v>
      </c>
      <c r="F42" s="194">
        <v>175</v>
      </c>
      <c r="G42" s="194">
        <v>168</v>
      </c>
      <c r="H42" s="194">
        <v>168</v>
      </c>
      <c r="I42" s="194">
        <v>139</v>
      </c>
      <c r="J42" s="194">
        <v>167</v>
      </c>
      <c r="K42" s="194">
        <v>1312</v>
      </c>
      <c r="L42" s="181">
        <f t="shared" si="5"/>
        <v>8</v>
      </c>
      <c r="M42" s="195">
        <f t="shared" si="6"/>
        <v>164</v>
      </c>
      <c r="N42" s="183" t="s">
        <v>100</v>
      </c>
      <c r="O42" s="180" t="s">
        <v>193</v>
      </c>
      <c r="P42" s="209">
        <f t="shared" si="2"/>
        <v>0</v>
      </c>
    </row>
    <row r="43" spans="1:16" ht="15.6" thickBot="1" x14ac:dyDescent="0.3">
      <c r="A43" s="181">
        <v>12</v>
      </c>
      <c r="B43" s="182" t="s">
        <v>77</v>
      </c>
      <c r="C43" s="194">
        <v>156</v>
      </c>
      <c r="D43" s="194">
        <v>203</v>
      </c>
      <c r="E43" s="194">
        <v>159</v>
      </c>
      <c r="F43" s="194">
        <v>195</v>
      </c>
      <c r="G43" s="194">
        <v>181</v>
      </c>
      <c r="H43" s="194">
        <v>160</v>
      </c>
      <c r="I43" s="194">
        <v>127</v>
      </c>
      <c r="J43" s="194">
        <v>155</v>
      </c>
      <c r="K43" s="194">
        <v>1336</v>
      </c>
      <c r="L43" s="181">
        <f t="shared" si="5"/>
        <v>8</v>
      </c>
      <c r="M43" s="195">
        <f t="shared" si="6"/>
        <v>167</v>
      </c>
      <c r="N43" s="183" t="s">
        <v>100</v>
      </c>
      <c r="O43" s="180" t="s">
        <v>193</v>
      </c>
      <c r="P43" s="209">
        <f t="shared" si="2"/>
        <v>1</v>
      </c>
    </row>
    <row r="44" spans="1:16" ht="15.6" thickBot="1" x14ac:dyDescent="0.3">
      <c r="A44" s="181">
        <v>1</v>
      </c>
      <c r="B44" s="182" t="s">
        <v>142</v>
      </c>
      <c r="C44" s="194">
        <v>157</v>
      </c>
      <c r="D44" s="194">
        <v>169</v>
      </c>
      <c r="E44" s="194">
        <v>148</v>
      </c>
      <c r="F44" s="194">
        <v>151</v>
      </c>
      <c r="G44" s="194">
        <v>125</v>
      </c>
      <c r="H44" s="194">
        <v>168</v>
      </c>
      <c r="I44" s="194">
        <v>159</v>
      </c>
      <c r="J44" s="194">
        <v>201</v>
      </c>
      <c r="K44" s="194">
        <v>1278</v>
      </c>
      <c r="L44" s="181">
        <f t="shared" ref="L44:L62" si="7">COUNT(C44:J44)</f>
        <v>8</v>
      </c>
      <c r="M44" s="195">
        <f t="shared" ref="M44:M62" si="8">SUM(K44/L44)</f>
        <v>159.75</v>
      </c>
      <c r="N44" s="183" t="s">
        <v>101</v>
      </c>
      <c r="O44" s="180" t="s">
        <v>193</v>
      </c>
      <c r="P44" s="209">
        <f t="shared" si="2"/>
        <v>1</v>
      </c>
    </row>
    <row r="45" spans="1:16" ht="15.6" thickBot="1" x14ac:dyDescent="0.3">
      <c r="A45" s="181">
        <v>2</v>
      </c>
      <c r="B45" s="182" t="s">
        <v>79</v>
      </c>
      <c r="C45" s="194">
        <v>174</v>
      </c>
      <c r="D45" s="194">
        <v>170</v>
      </c>
      <c r="E45" s="194">
        <v>176</v>
      </c>
      <c r="F45" s="194">
        <v>159</v>
      </c>
      <c r="G45" s="194">
        <v>189</v>
      </c>
      <c r="H45" s="194">
        <v>197</v>
      </c>
      <c r="I45" s="194">
        <v>162</v>
      </c>
      <c r="J45" s="194">
        <v>141</v>
      </c>
      <c r="K45" s="194">
        <v>1368</v>
      </c>
      <c r="L45" s="181">
        <f t="shared" si="7"/>
        <v>8</v>
      </c>
      <c r="M45" s="195">
        <f t="shared" si="8"/>
        <v>171</v>
      </c>
      <c r="N45" s="183" t="s">
        <v>101</v>
      </c>
      <c r="O45" s="180" t="s">
        <v>193</v>
      </c>
      <c r="P45" s="209">
        <f t="shared" si="2"/>
        <v>0</v>
      </c>
    </row>
    <row r="46" spans="1:16" ht="15.6" thickBot="1" x14ac:dyDescent="0.3">
      <c r="A46" s="181">
        <v>3</v>
      </c>
      <c r="B46" s="180" t="s">
        <v>46</v>
      </c>
      <c r="C46" s="194">
        <v>181</v>
      </c>
      <c r="D46" s="194">
        <v>165</v>
      </c>
      <c r="E46" s="194">
        <v>146</v>
      </c>
      <c r="F46" s="194">
        <v>148</v>
      </c>
      <c r="G46" s="194">
        <v>221</v>
      </c>
      <c r="H46" s="194">
        <v>182</v>
      </c>
      <c r="I46" s="194">
        <v>171</v>
      </c>
      <c r="J46" s="194">
        <v>186</v>
      </c>
      <c r="K46" s="194">
        <v>1400</v>
      </c>
      <c r="L46" s="181">
        <f t="shared" si="7"/>
        <v>8</v>
      </c>
      <c r="M46" s="195">
        <f t="shared" si="8"/>
        <v>175</v>
      </c>
      <c r="N46" s="183" t="s">
        <v>101</v>
      </c>
      <c r="O46" s="180" t="s">
        <v>193</v>
      </c>
      <c r="P46" s="209">
        <f t="shared" si="2"/>
        <v>1</v>
      </c>
    </row>
    <row r="47" spans="1:16" ht="15.6" thickBot="1" x14ac:dyDescent="0.3">
      <c r="A47" s="181">
        <v>4</v>
      </c>
      <c r="B47" s="182" t="s">
        <v>145</v>
      </c>
      <c r="C47" s="194">
        <v>136</v>
      </c>
      <c r="D47" s="194">
        <v>117</v>
      </c>
      <c r="E47" s="194">
        <v>150</v>
      </c>
      <c r="F47" s="194">
        <v>173</v>
      </c>
      <c r="G47" s="194">
        <v>95</v>
      </c>
      <c r="H47" s="194">
        <v>125</v>
      </c>
      <c r="I47" s="194">
        <v>99</v>
      </c>
      <c r="J47" s="194"/>
      <c r="K47" s="194">
        <v>895</v>
      </c>
      <c r="L47" s="181">
        <f t="shared" si="7"/>
        <v>7</v>
      </c>
      <c r="M47" s="195">
        <f t="shared" si="8"/>
        <v>127.85714285714286</v>
      </c>
      <c r="N47" s="183" t="s">
        <v>101</v>
      </c>
      <c r="O47" s="180" t="s">
        <v>193</v>
      </c>
      <c r="P47" s="209">
        <f t="shared" si="2"/>
        <v>0</v>
      </c>
    </row>
    <row r="48" spans="1:16" ht="15.6" thickBot="1" x14ac:dyDescent="0.3">
      <c r="A48" s="181">
        <v>5</v>
      </c>
      <c r="B48" s="182" t="s">
        <v>81</v>
      </c>
      <c r="C48" s="194">
        <v>192</v>
      </c>
      <c r="D48" s="194">
        <v>162</v>
      </c>
      <c r="E48" s="194">
        <v>145</v>
      </c>
      <c r="F48" s="194">
        <v>167</v>
      </c>
      <c r="G48" s="194">
        <v>140</v>
      </c>
      <c r="H48" s="194">
        <v>199</v>
      </c>
      <c r="I48" s="194">
        <v>182</v>
      </c>
      <c r="J48" s="194">
        <v>156</v>
      </c>
      <c r="K48" s="194">
        <v>1343</v>
      </c>
      <c r="L48" s="181">
        <f t="shared" si="7"/>
        <v>8</v>
      </c>
      <c r="M48" s="195">
        <f t="shared" si="8"/>
        <v>167.875</v>
      </c>
      <c r="N48" s="183" t="s">
        <v>101</v>
      </c>
      <c r="O48" s="180" t="s">
        <v>193</v>
      </c>
      <c r="P48" s="209">
        <f t="shared" si="2"/>
        <v>0</v>
      </c>
    </row>
    <row r="49" spans="1:16" ht="15.6" thickBot="1" x14ac:dyDescent="0.3">
      <c r="A49" s="181">
        <v>6</v>
      </c>
      <c r="B49" s="182" t="s">
        <v>170</v>
      </c>
      <c r="C49" s="194">
        <v>119</v>
      </c>
      <c r="D49" s="194">
        <v>99</v>
      </c>
      <c r="E49" s="194">
        <v>121</v>
      </c>
      <c r="F49" s="194">
        <v>125</v>
      </c>
      <c r="G49" s="194">
        <v>141</v>
      </c>
      <c r="H49" s="194">
        <v>152</v>
      </c>
      <c r="I49" s="194">
        <v>131</v>
      </c>
      <c r="J49" s="194">
        <v>108</v>
      </c>
      <c r="K49" s="194">
        <v>996</v>
      </c>
      <c r="L49" s="181">
        <f t="shared" si="7"/>
        <v>8</v>
      </c>
      <c r="M49" s="195">
        <f t="shared" si="8"/>
        <v>124.5</v>
      </c>
      <c r="N49" s="183" t="s">
        <v>101</v>
      </c>
      <c r="O49" s="180" t="s">
        <v>193</v>
      </c>
      <c r="P49" s="209">
        <f t="shared" si="2"/>
        <v>0</v>
      </c>
    </row>
    <row r="50" spans="1:16" ht="15.6" thickBot="1" x14ac:dyDescent="0.3">
      <c r="A50" s="181">
        <v>7</v>
      </c>
      <c r="B50" s="182" t="s">
        <v>66</v>
      </c>
      <c r="C50" s="194">
        <v>161</v>
      </c>
      <c r="D50" s="194">
        <v>156</v>
      </c>
      <c r="E50" s="194">
        <v>128</v>
      </c>
      <c r="F50" s="194">
        <v>155</v>
      </c>
      <c r="G50" s="194">
        <v>126</v>
      </c>
      <c r="H50" s="194">
        <v>200</v>
      </c>
      <c r="I50" s="194">
        <v>150</v>
      </c>
      <c r="J50" s="194">
        <v>147</v>
      </c>
      <c r="K50" s="194">
        <v>1223</v>
      </c>
      <c r="L50" s="181">
        <f t="shared" si="7"/>
        <v>8</v>
      </c>
      <c r="M50" s="195">
        <f t="shared" si="8"/>
        <v>152.875</v>
      </c>
      <c r="N50" s="183" t="s">
        <v>101</v>
      </c>
      <c r="O50" s="180" t="s">
        <v>193</v>
      </c>
      <c r="P50" s="209">
        <f t="shared" si="2"/>
        <v>1</v>
      </c>
    </row>
    <row r="51" spans="1:16" ht="15.6" thickBot="1" x14ac:dyDescent="0.3">
      <c r="A51" s="181">
        <v>8</v>
      </c>
      <c r="B51" s="182" t="s">
        <v>148</v>
      </c>
      <c r="C51" s="194">
        <v>153</v>
      </c>
      <c r="D51" s="194">
        <v>174</v>
      </c>
      <c r="E51" s="194">
        <v>184</v>
      </c>
      <c r="F51" s="194">
        <v>154</v>
      </c>
      <c r="G51" s="194">
        <v>148</v>
      </c>
      <c r="H51" s="194">
        <v>146</v>
      </c>
      <c r="I51" s="194">
        <v>148</v>
      </c>
      <c r="J51" s="194">
        <v>167</v>
      </c>
      <c r="K51" s="194">
        <v>1274</v>
      </c>
      <c r="L51" s="181">
        <f t="shared" si="7"/>
        <v>8</v>
      </c>
      <c r="M51" s="195">
        <f t="shared" si="8"/>
        <v>159.25</v>
      </c>
      <c r="N51" s="183" t="s">
        <v>101</v>
      </c>
      <c r="O51" s="180" t="s">
        <v>193</v>
      </c>
      <c r="P51" s="209">
        <f t="shared" si="2"/>
        <v>0</v>
      </c>
    </row>
    <row r="52" spans="1:16" ht="15.6" thickBot="1" x14ac:dyDescent="0.3">
      <c r="A52" s="181">
        <v>9</v>
      </c>
      <c r="B52" s="182" t="s">
        <v>43</v>
      </c>
      <c r="C52" s="194">
        <v>159</v>
      </c>
      <c r="D52" s="194">
        <v>162</v>
      </c>
      <c r="E52" s="194">
        <v>195</v>
      </c>
      <c r="F52" s="194">
        <v>164</v>
      </c>
      <c r="G52" s="194">
        <v>123</v>
      </c>
      <c r="H52" s="194">
        <v>215</v>
      </c>
      <c r="I52" s="194">
        <v>152</v>
      </c>
      <c r="J52" s="194">
        <v>147</v>
      </c>
      <c r="K52" s="194">
        <v>1317</v>
      </c>
      <c r="L52" s="181">
        <f t="shared" si="7"/>
        <v>8</v>
      </c>
      <c r="M52" s="195">
        <f t="shared" si="8"/>
        <v>164.625</v>
      </c>
      <c r="N52" s="183" t="s">
        <v>101</v>
      </c>
      <c r="O52" s="180" t="s">
        <v>193</v>
      </c>
      <c r="P52" s="209">
        <f t="shared" si="2"/>
        <v>1</v>
      </c>
    </row>
    <row r="53" spans="1:16" ht="15.6" thickBot="1" x14ac:dyDescent="0.3">
      <c r="A53" s="181">
        <v>10</v>
      </c>
      <c r="B53" s="182" t="s">
        <v>141</v>
      </c>
      <c r="C53" s="194">
        <v>165</v>
      </c>
      <c r="D53" s="194">
        <v>188</v>
      </c>
      <c r="E53" s="194">
        <v>191</v>
      </c>
      <c r="F53" s="194">
        <v>165</v>
      </c>
      <c r="G53" s="194">
        <v>181</v>
      </c>
      <c r="H53" s="194">
        <v>167</v>
      </c>
      <c r="I53" s="194">
        <v>153</v>
      </c>
      <c r="J53" s="194">
        <v>152</v>
      </c>
      <c r="K53" s="194">
        <v>1362</v>
      </c>
      <c r="L53" s="181">
        <f t="shared" si="7"/>
        <v>8</v>
      </c>
      <c r="M53" s="195">
        <f t="shared" si="8"/>
        <v>170.25</v>
      </c>
      <c r="N53" s="183" t="s">
        <v>101</v>
      </c>
      <c r="O53" s="180" t="s">
        <v>193</v>
      </c>
      <c r="P53" s="209">
        <f t="shared" si="2"/>
        <v>0</v>
      </c>
    </row>
    <row r="54" spans="1:16" ht="15.6" thickBot="1" x14ac:dyDescent="0.3">
      <c r="A54" s="181">
        <v>11</v>
      </c>
      <c r="B54" s="182" t="s">
        <v>59</v>
      </c>
      <c r="C54" s="194">
        <v>169</v>
      </c>
      <c r="D54" s="194">
        <v>133</v>
      </c>
      <c r="E54" s="194">
        <v>114</v>
      </c>
      <c r="F54" s="194">
        <v>140</v>
      </c>
      <c r="G54" s="194">
        <v>153</v>
      </c>
      <c r="H54" s="194">
        <v>128</v>
      </c>
      <c r="I54" s="194">
        <v>164</v>
      </c>
      <c r="J54" s="194">
        <v>122</v>
      </c>
      <c r="K54" s="194">
        <v>1123</v>
      </c>
      <c r="L54" s="181">
        <f t="shared" si="7"/>
        <v>8</v>
      </c>
      <c r="M54" s="195">
        <f t="shared" si="8"/>
        <v>140.375</v>
      </c>
      <c r="N54" s="183" t="s">
        <v>101</v>
      </c>
      <c r="O54" s="180" t="s">
        <v>193</v>
      </c>
      <c r="P54" s="209">
        <f t="shared" si="2"/>
        <v>0</v>
      </c>
    </row>
    <row r="55" spans="1:16" ht="15.6" thickBot="1" x14ac:dyDescent="0.3">
      <c r="A55" s="181">
        <v>12</v>
      </c>
      <c r="B55" s="182" t="s">
        <v>24</v>
      </c>
      <c r="C55" s="194">
        <v>122</v>
      </c>
      <c r="D55" s="194">
        <v>166</v>
      </c>
      <c r="E55" s="194">
        <v>158</v>
      </c>
      <c r="F55" s="194">
        <v>118</v>
      </c>
      <c r="G55" s="194">
        <v>168</v>
      </c>
      <c r="H55" s="194">
        <v>173</v>
      </c>
      <c r="I55" s="194">
        <v>148</v>
      </c>
      <c r="J55" s="194">
        <v>193</v>
      </c>
      <c r="K55" s="194">
        <v>1246</v>
      </c>
      <c r="L55" s="181">
        <f t="shared" si="7"/>
        <v>8</v>
      </c>
      <c r="M55" s="195">
        <f t="shared" si="8"/>
        <v>155.75</v>
      </c>
      <c r="N55" s="183" t="s">
        <v>101</v>
      </c>
      <c r="O55" s="180" t="s">
        <v>193</v>
      </c>
      <c r="P55" s="209">
        <f t="shared" si="2"/>
        <v>0</v>
      </c>
    </row>
    <row r="56" spans="1:16" ht="15.6" thickBot="1" x14ac:dyDescent="0.3">
      <c r="A56" s="181">
        <v>13</v>
      </c>
      <c r="B56" s="182" t="s">
        <v>21</v>
      </c>
      <c r="C56" s="194">
        <v>160</v>
      </c>
      <c r="D56" s="194">
        <v>217</v>
      </c>
      <c r="E56" s="194">
        <v>151</v>
      </c>
      <c r="F56" s="194">
        <v>168</v>
      </c>
      <c r="G56" s="194">
        <v>117</v>
      </c>
      <c r="H56" s="194">
        <v>198</v>
      </c>
      <c r="I56" s="194">
        <v>168</v>
      </c>
      <c r="J56" s="194">
        <v>145</v>
      </c>
      <c r="K56" s="194">
        <v>1324</v>
      </c>
      <c r="L56" s="181">
        <f t="shared" si="7"/>
        <v>8</v>
      </c>
      <c r="M56" s="195">
        <f t="shared" si="8"/>
        <v>165.5</v>
      </c>
      <c r="N56" s="183" t="s">
        <v>101</v>
      </c>
      <c r="O56" s="180" t="s">
        <v>193</v>
      </c>
      <c r="P56" s="209">
        <f t="shared" si="2"/>
        <v>1</v>
      </c>
    </row>
    <row r="57" spans="1:16" ht="15.6" thickBot="1" x14ac:dyDescent="0.3">
      <c r="A57" s="181">
        <v>14</v>
      </c>
      <c r="B57" s="182" t="s">
        <v>169</v>
      </c>
      <c r="C57" s="194">
        <v>165</v>
      </c>
      <c r="D57" s="194">
        <v>137</v>
      </c>
      <c r="E57" s="194">
        <v>140</v>
      </c>
      <c r="F57" s="194">
        <v>122</v>
      </c>
      <c r="G57" s="194">
        <v>158</v>
      </c>
      <c r="H57" s="194">
        <v>118</v>
      </c>
      <c r="I57" s="194">
        <v>145</v>
      </c>
      <c r="J57" s="194">
        <v>131</v>
      </c>
      <c r="K57" s="194">
        <v>1116</v>
      </c>
      <c r="L57" s="181">
        <f t="shared" si="7"/>
        <v>8</v>
      </c>
      <c r="M57" s="195">
        <f t="shared" si="8"/>
        <v>139.5</v>
      </c>
      <c r="N57" s="183" t="s">
        <v>101</v>
      </c>
      <c r="O57" s="180" t="s">
        <v>193</v>
      </c>
      <c r="P57" s="209">
        <f t="shared" si="2"/>
        <v>0</v>
      </c>
    </row>
    <row r="58" spans="1:16" ht="15.6" thickBot="1" x14ac:dyDescent="0.3">
      <c r="A58" s="181">
        <v>15</v>
      </c>
      <c r="B58" s="182" t="s">
        <v>69</v>
      </c>
      <c r="C58" s="194">
        <v>163</v>
      </c>
      <c r="D58" s="194">
        <v>161</v>
      </c>
      <c r="E58" s="194">
        <v>136</v>
      </c>
      <c r="F58" s="194">
        <v>120</v>
      </c>
      <c r="G58" s="194">
        <v>169</v>
      </c>
      <c r="H58" s="194">
        <v>198</v>
      </c>
      <c r="I58" s="194">
        <v>118</v>
      </c>
      <c r="J58" s="194">
        <v>207</v>
      </c>
      <c r="K58" s="194">
        <v>1272</v>
      </c>
      <c r="L58" s="181">
        <f t="shared" si="7"/>
        <v>8</v>
      </c>
      <c r="M58" s="195">
        <f t="shared" si="8"/>
        <v>159</v>
      </c>
      <c r="N58" s="183" t="s">
        <v>101</v>
      </c>
      <c r="O58" s="180" t="s">
        <v>193</v>
      </c>
      <c r="P58" s="209">
        <f t="shared" si="2"/>
        <v>1</v>
      </c>
    </row>
    <row r="59" spans="1:16" ht="15.6" thickBot="1" x14ac:dyDescent="0.3">
      <c r="A59" s="181">
        <v>16</v>
      </c>
      <c r="B59" s="182" t="s">
        <v>25</v>
      </c>
      <c r="C59" s="194">
        <v>169</v>
      </c>
      <c r="D59" s="194">
        <v>163</v>
      </c>
      <c r="E59" s="194">
        <v>182</v>
      </c>
      <c r="F59" s="194">
        <v>150</v>
      </c>
      <c r="G59" s="194">
        <v>128</v>
      </c>
      <c r="H59" s="194">
        <v>145</v>
      </c>
      <c r="I59" s="194">
        <v>166</v>
      </c>
      <c r="J59" s="194">
        <v>118</v>
      </c>
      <c r="K59" s="194">
        <v>1221</v>
      </c>
      <c r="L59" s="181">
        <f t="shared" si="7"/>
        <v>8</v>
      </c>
      <c r="M59" s="195">
        <f t="shared" si="8"/>
        <v>152.625</v>
      </c>
      <c r="N59" s="183" t="s">
        <v>101</v>
      </c>
      <c r="O59" s="180" t="s">
        <v>193</v>
      </c>
      <c r="P59" s="209">
        <f t="shared" si="2"/>
        <v>0</v>
      </c>
    </row>
    <row r="60" spans="1:16" ht="15.6" thickBot="1" x14ac:dyDescent="0.3">
      <c r="A60" s="181">
        <v>17</v>
      </c>
      <c r="B60" s="182" t="s">
        <v>94</v>
      </c>
      <c r="C60" s="194">
        <v>178</v>
      </c>
      <c r="D60" s="194">
        <v>183</v>
      </c>
      <c r="E60" s="194">
        <v>145</v>
      </c>
      <c r="F60" s="194">
        <v>150</v>
      </c>
      <c r="G60" s="194">
        <v>134</v>
      </c>
      <c r="H60" s="194">
        <v>169</v>
      </c>
      <c r="I60" s="194">
        <v>166</v>
      </c>
      <c r="J60" s="194">
        <v>152</v>
      </c>
      <c r="K60" s="194">
        <v>1277</v>
      </c>
      <c r="L60" s="181">
        <f t="shared" si="7"/>
        <v>8</v>
      </c>
      <c r="M60" s="195">
        <f t="shared" si="8"/>
        <v>159.625</v>
      </c>
      <c r="N60" s="183" t="s">
        <v>101</v>
      </c>
      <c r="O60" s="180" t="s">
        <v>193</v>
      </c>
      <c r="P60" s="209">
        <f t="shared" si="2"/>
        <v>0</v>
      </c>
    </row>
    <row r="61" spans="1:16" ht="15.6" thickBot="1" x14ac:dyDescent="0.3">
      <c r="A61" s="181">
        <v>18</v>
      </c>
      <c r="B61" s="182" t="s">
        <v>157</v>
      </c>
      <c r="C61" s="194">
        <v>129</v>
      </c>
      <c r="D61" s="194">
        <v>116</v>
      </c>
      <c r="E61" s="194">
        <v>169</v>
      </c>
      <c r="F61" s="194">
        <v>124</v>
      </c>
      <c r="G61" s="194">
        <v>125</v>
      </c>
      <c r="H61" s="194">
        <v>129</v>
      </c>
      <c r="I61" s="194">
        <v>139</v>
      </c>
      <c r="J61" s="194">
        <v>122</v>
      </c>
      <c r="K61" s="194">
        <v>1053</v>
      </c>
      <c r="L61" s="181">
        <f t="shared" si="7"/>
        <v>8</v>
      </c>
      <c r="M61" s="195">
        <f t="shared" si="8"/>
        <v>131.625</v>
      </c>
      <c r="N61" s="183" t="s">
        <v>101</v>
      </c>
      <c r="O61" s="180" t="s">
        <v>193</v>
      </c>
      <c r="P61" s="209">
        <f t="shared" si="2"/>
        <v>0</v>
      </c>
    </row>
    <row r="62" spans="1:16" ht="15.6" thickBot="1" x14ac:dyDescent="0.3">
      <c r="A62" s="181">
        <v>19</v>
      </c>
      <c r="B62" s="182" t="s">
        <v>168</v>
      </c>
      <c r="C62" s="194">
        <v>185</v>
      </c>
      <c r="D62" s="194">
        <v>146</v>
      </c>
      <c r="E62" s="194">
        <v>146</v>
      </c>
      <c r="F62" s="194">
        <v>137</v>
      </c>
      <c r="G62" s="194">
        <v>176</v>
      </c>
      <c r="H62" s="194">
        <v>144</v>
      </c>
      <c r="I62" s="194">
        <v>155</v>
      </c>
      <c r="J62" s="194">
        <v>136</v>
      </c>
      <c r="K62" s="194">
        <v>1225</v>
      </c>
      <c r="L62" s="181">
        <f t="shared" si="7"/>
        <v>8</v>
      </c>
      <c r="M62" s="195">
        <f t="shared" si="8"/>
        <v>153.125</v>
      </c>
      <c r="N62" s="183" t="s">
        <v>101</v>
      </c>
      <c r="O62" s="180" t="s">
        <v>193</v>
      </c>
      <c r="P62" s="209">
        <f t="shared" si="2"/>
        <v>0</v>
      </c>
    </row>
    <row r="63" spans="1:16" ht="16.2" thickBot="1" x14ac:dyDescent="0.3">
      <c r="A63" s="187">
        <v>1</v>
      </c>
      <c r="B63" s="6" t="s">
        <v>70</v>
      </c>
      <c r="C63" s="181">
        <v>135</v>
      </c>
      <c r="D63" s="181">
        <v>115</v>
      </c>
      <c r="E63" s="181">
        <v>130</v>
      </c>
      <c r="F63" s="181">
        <v>115</v>
      </c>
      <c r="G63" s="181">
        <v>130</v>
      </c>
      <c r="H63" s="181">
        <v>134</v>
      </c>
      <c r="I63" s="181">
        <v>112</v>
      </c>
      <c r="J63" s="181">
        <v>129</v>
      </c>
      <c r="K63" s="181">
        <v>1000</v>
      </c>
      <c r="L63" s="181">
        <f>COUNT(C63:J63)</f>
        <v>8</v>
      </c>
      <c r="M63" s="197">
        <f>SUM(K63/L63)</f>
        <v>125</v>
      </c>
      <c r="N63" s="183" t="s">
        <v>103</v>
      </c>
      <c r="O63" s="180" t="s">
        <v>194</v>
      </c>
      <c r="P63" s="209">
        <f t="shared" si="2"/>
        <v>0</v>
      </c>
    </row>
    <row r="64" spans="1:16" ht="16.2" thickBot="1" x14ac:dyDescent="0.3">
      <c r="A64" s="187">
        <v>2</v>
      </c>
      <c r="B64" s="6" t="s">
        <v>14</v>
      </c>
      <c r="C64" s="181">
        <v>169</v>
      </c>
      <c r="D64" s="181">
        <v>153</v>
      </c>
      <c r="E64" s="181">
        <v>138</v>
      </c>
      <c r="F64" s="181">
        <v>146</v>
      </c>
      <c r="G64" s="181">
        <v>192</v>
      </c>
      <c r="H64" s="181">
        <v>151</v>
      </c>
      <c r="I64" s="181">
        <v>174</v>
      </c>
      <c r="J64" s="181">
        <v>150</v>
      </c>
      <c r="K64" s="181">
        <v>1273</v>
      </c>
      <c r="L64" s="181">
        <f t="shared" ref="L64:L82" si="9">COUNT(C64:J64)</f>
        <v>8</v>
      </c>
      <c r="M64" s="197">
        <f t="shared" ref="M64:M82" si="10">SUM(K64/L64)</f>
        <v>159.125</v>
      </c>
      <c r="N64" s="183" t="s">
        <v>103</v>
      </c>
      <c r="O64" s="180" t="s">
        <v>194</v>
      </c>
      <c r="P64" s="209">
        <f t="shared" si="2"/>
        <v>0</v>
      </c>
    </row>
    <row r="65" spans="1:16" ht="16.2" thickBot="1" x14ac:dyDescent="0.3">
      <c r="A65" s="187">
        <v>3</v>
      </c>
      <c r="B65" s="6" t="s">
        <v>138</v>
      </c>
      <c r="C65" s="181">
        <v>156</v>
      </c>
      <c r="D65" s="181">
        <v>123</v>
      </c>
      <c r="E65" s="181">
        <v>140</v>
      </c>
      <c r="F65" s="181">
        <v>139</v>
      </c>
      <c r="G65" s="181">
        <v>152</v>
      </c>
      <c r="H65" s="181">
        <v>148</v>
      </c>
      <c r="I65" s="181">
        <v>117</v>
      </c>
      <c r="J65" s="181">
        <v>135</v>
      </c>
      <c r="K65" s="181">
        <v>1110</v>
      </c>
      <c r="L65" s="181">
        <f t="shared" si="9"/>
        <v>8</v>
      </c>
      <c r="M65" s="197">
        <f t="shared" si="10"/>
        <v>138.75</v>
      </c>
      <c r="N65" s="183" t="s">
        <v>103</v>
      </c>
      <c r="O65" s="180" t="s">
        <v>194</v>
      </c>
      <c r="P65" s="209">
        <f t="shared" si="2"/>
        <v>0</v>
      </c>
    </row>
    <row r="66" spans="1:16" ht="16.2" thickBot="1" x14ac:dyDescent="0.3">
      <c r="A66" s="187">
        <v>4</v>
      </c>
      <c r="B66" s="6" t="s">
        <v>18</v>
      </c>
      <c r="C66" s="181">
        <v>110</v>
      </c>
      <c r="D66" s="181">
        <v>127</v>
      </c>
      <c r="E66" s="181">
        <v>116</v>
      </c>
      <c r="F66" s="181">
        <v>111</v>
      </c>
      <c r="G66" s="181">
        <v>108</v>
      </c>
      <c r="H66" s="181">
        <v>125</v>
      </c>
      <c r="I66" s="181">
        <v>117</v>
      </c>
      <c r="J66" s="181">
        <v>121</v>
      </c>
      <c r="K66" s="181">
        <v>935</v>
      </c>
      <c r="L66" s="181">
        <f t="shared" si="9"/>
        <v>8</v>
      </c>
      <c r="M66" s="197">
        <f t="shared" si="10"/>
        <v>116.875</v>
      </c>
      <c r="N66" s="183" t="s">
        <v>103</v>
      </c>
      <c r="O66" s="180" t="s">
        <v>194</v>
      </c>
      <c r="P66" s="209">
        <f t="shared" si="2"/>
        <v>0</v>
      </c>
    </row>
    <row r="67" spans="1:16" ht="16.2" thickBot="1" x14ac:dyDescent="0.3">
      <c r="A67" s="187">
        <v>5</v>
      </c>
      <c r="B67" s="6" t="s">
        <v>60</v>
      </c>
      <c r="C67" s="181">
        <v>103</v>
      </c>
      <c r="D67" s="181">
        <v>145</v>
      </c>
      <c r="E67" s="181">
        <v>149</v>
      </c>
      <c r="F67" s="181">
        <v>143</v>
      </c>
      <c r="G67" s="181">
        <v>122</v>
      </c>
      <c r="H67" s="181">
        <v>111</v>
      </c>
      <c r="I67" s="181">
        <v>146</v>
      </c>
      <c r="J67" s="181">
        <v>127</v>
      </c>
      <c r="K67" s="181">
        <v>1046</v>
      </c>
      <c r="L67" s="181">
        <f t="shared" si="9"/>
        <v>8</v>
      </c>
      <c r="M67" s="197">
        <f t="shared" si="10"/>
        <v>130.75</v>
      </c>
      <c r="N67" s="183" t="s">
        <v>103</v>
      </c>
      <c r="O67" s="180" t="s">
        <v>194</v>
      </c>
      <c r="P67" s="209">
        <f t="shared" ref="P67:P130" si="11">COUNTIF(C67:J67,"&gt;199")</f>
        <v>0</v>
      </c>
    </row>
    <row r="68" spans="1:16" ht="16.2" thickBot="1" x14ac:dyDescent="0.3">
      <c r="A68" s="187">
        <v>6</v>
      </c>
      <c r="B68" s="6" t="s">
        <v>35</v>
      </c>
      <c r="C68" s="181">
        <v>146</v>
      </c>
      <c r="D68" s="181">
        <v>158</v>
      </c>
      <c r="E68" s="181">
        <v>177</v>
      </c>
      <c r="F68" s="181">
        <v>165</v>
      </c>
      <c r="G68" s="181">
        <v>129</v>
      </c>
      <c r="H68" s="181">
        <v>161</v>
      </c>
      <c r="I68" s="181">
        <v>156</v>
      </c>
      <c r="J68" s="181">
        <v>170</v>
      </c>
      <c r="K68" s="181">
        <v>1262</v>
      </c>
      <c r="L68" s="181">
        <f t="shared" si="9"/>
        <v>8</v>
      </c>
      <c r="M68" s="197">
        <f t="shared" si="10"/>
        <v>157.75</v>
      </c>
      <c r="N68" s="183" t="s">
        <v>103</v>
      </c>
      <c r="O68" s="180" t="s">
        <v>194</v>
      </c>
      <c r="P68" s="209">
        <f t="shared" si="11"/>
        <v>0</v>
      </c>
    </row>
    <row r="69" spans="1:16" ht="16.2" thickBot="1" x14ac:dyDescent="0.3">
      <c r="A69" s="187">
        <v>7</v>
      </c>
      <c r="B69" s="6" t="s">
        <v>167</v>
      </c>
      <c r="C69" s="181">
        <v>145</v>
      </c>
      <c r="D69" s="181">
        <v>122</v>
      </c>
      <c r="E69" s="181">
        <v>109</v>
      </c>
      <c r="F69" s="181">
        <v>133</v>
      </c>
      <c r="G69" s="181">
        <v>117</v>
      </c>
      <c r="H69" s="181">
        <v>144</v>
      </c>
      <c r="I69" s="181">
        <v>158</v>
      </c>
      <c r="J69" s="181">
        <v>166</v>
      </c>
      <c r="K69" s="181">
        <v>1094</v>
      </c>
      <c r="L69" s="181">
        <f t="shared" si="9"/>
        <v>8</v>
      </c>
      <c r="M69" s="197">
        <f t="shared" si="10"/>
        <v>136.75</v>
      </c>
      <c r="N69" s="183" t="s">
        <v>103</v>
      </c>
      <c r="O69" s="180" t="s">
        <v>194</v>
      </c>
      <c r="P69" s="209">
        <f t="shared" si="11"/>
        <v>0</v>
      </c>
    </row>
    <row r="70" spans="1:16" ht="16.2" thickBot="1" x14ac:dyDescent="0.3">
      <c r="A70" s="187">
        <v>8</v>
      </c>
      <c r="B70" s="6" t="s">
        <v>17</v>
      </c>
      <c r="C70" s="181">
        <v>114</v>
      </c>
      <c r="D70" s="181">
        <v>164</v>
      </c>
      <c r="E70" s="181">
        <v>123</v>
      </c>
      <c r="F70" s="181">
        <v>153</v>
      </c>
      <c r="G70" s="181">
        <v>150</v>
      </c>
      <c r="H70" s="181">
        <v>147</v>
      </c>
      <c r="I70" s="181">
        <v>117</v>
      </c>
      <c r="J70" s="181">
        <v>130</v>
      </c>
      <c r="K70" s="181">
        <v>1098</v>
      </c>
      <c r="L70" s="181">
        <f t="shared" si="9"/>
        <v>8</v>
      </c>
      <c r="M70" s="197">
        <f t="shared" si="10"/>
        <v>137.25</v>
      </c>
      <c r="N70" s="183" t="s">
        <v>103</v>
      </c>
      <c r="O70" s="180" t="s">
        <v>194</v>
      </c>
      <c r="P70" s="209">
        <f t="shared" si="11"/>
        <v>0</v>
      </c>
    </row>
    <row r="71" spans="1:16" ht="16.2" thickBot="1" x14ac:dyDescent="0.3">
      <c r="A71" s="187">
        <v>9</v>
      </c>
      <c r="B71" s="6" t="s">
        <v>34</v>
      </c>
      <c r="C71" s="181">
        <v>180</v>
      </c>
      <c r="D71" s="181">
        <v>151</v>
      </c>
      <c r="E71" s="181">
        <v>144</v>
      </c>
      <c r="F71" s="181">
        <v>169</v>
      </c>
      <c r="G71" s="181">
        <v>187</v>
      </c>
      <c r="H71" s="181">
        <v>142</v>
      </c>
      <c r="I71" s="181">
        <v>138</v>
      </c>
      <c r="J71" s="181">
        <v>172</v>
      </c>
      <c r="K71" s="181">
        <v>1283</v>
      </c>
      <c r="L71" s="181">
        <f t="shared" si="9"/>
        <v>8</v>
      </c>
      <c r="M71" s="197">
        <f t="shared" si="10"/>
        <v>160.375</v>
      </c>
      <c r="N71" s="183" t="s">
        <v>103</v>
      </c>
      <c r="O71" s="180" t="s">
        <v>194</v>
      </c>
      <c r="P71" s="209">
        <f t="shared" si="11"/>
        <v>0</v>
      </c>
    </row>
    <row r="72" spans="1:16" ht="16.2" thickBot="1" x14ac:dyDescent="0.3">
      <c r="A72" s="187">
        <v>10</v>
      </c>
      <c r="B72" s="6" t="s">
        <v>36</v>
      </c>
      <c r="C72" s="198">
        <v>94</v>
      </c>
      <c r="D72" s="198">
        <v>126</v>
      </c>
      <c r="E72" s="198">
        <v>142</v>
      </c>
      <c r="F72" s="198">
        <v>144</v>
      </c>
      <c r="G72" s="198">
        <v>155</v>
      </c>
      <c r="H72" s="198">
        <v>151</v>
      </c>
      <c r="I72" s="198">
        <v>125</v>
      </c>
      <c r="J72" s="198">
        <v>124</v>
      </c>
      <c r="K72" s="198">
        <v>1061</v>
      </c>
      <c r="L72" s="181">
        <f t="shared" si="9"/>
        <v>8</v>
      </c>
      <c r="M72" s="197">
        <f t="shared" si="10"/>
        <v>132.625</v>
      </c>
      <c r="N72" s="183" t="s">
        <v>103</v>
      </c>
      <c r="O72" s="180" t="s">
        <v>194</v>
      </c>
      <c r="P72" s="209">
        <f t="shared" si="11"/>
        <v>0</v>
      </c>
    </row>
    <row r="73" spans="1:16" ht="16.2" thickBot="1" x14ac:dyDescent="0.3">
      <c r="A73" s="187">
        <v>11</v>
      </c>
      <c r="B73" s="6" t="s">
        <v>37</v>
      </c>
      <c r="C73" s="181">
        <v>169</v>
      </c>
      <c r="D73" s="181">
        <v>166</v>
      </c>
      <c r="E73" s="181">
        <v>165</v>
      </c>
      <c r="F73" s="181">
        <v>155</v>
      </c>
      <c r="G73" s="181">
        <v>148</v>
      </c>
      <c r="H73" s="181">
        <v>137</v>
      </c>
      <c r="I73" s="181">
        <v>138</v>
      </c>
      <c r="J73" s="181">
        <v>154</v>
      </c>
      <c r="K73" s="181">
        <v>1232</v>
      </c>
      <c r="L73" s="181">
        <f t="shared" si="9"/>
        <v>8</v>
      </c>
      <c r="M73" s="197">
        <f t="shared" si="10"/>
        <v>154</v>
      </c>
      <c r="N73" s="183" t="s">
        <v>103</v>
      </c>
      <c r="O73" s="180" t="s">
        <v>194</v>
      </c>
      <c r="P73" s="209">
        <f t="shared" si="11"/>
        <v>0</v>
      </c>
    </row>
    <row r="74" spans="1:16" ht="16.2" thickBot="1" x14ac:dyDescent="0.3">
      <c r="A74" s="187">
        <v>12</v>
      </c>
      <c r="B74" s="6" t="s">
        <v>47</v>
      </c>
      <c r="C74" s="181">
        <v>142</v>
      </c>
      <c r="D74" s="181">
        <v>156</v>
      </c>
      <c r="E74" s="181">
        <v>168</v>
      </c>
      <c r="F74" s="181">
        <v>164</v>
      </c>
      <c r="G74" s="181">
        <v>166</v>
      </c>
      <c r="H74" s="181">
        <v>162</v>
      </c>
      <c r="I74" s="181">
        <v>151</v>
      </c>
      <c r="J74" s="181">
        <v>173</v>
      </c>
      <c r="K74" s="181">
        <v>1282</v>
      </c>
      <c r="L74" s="181">
        <f t="shared" si="9"/>
        <v>8</v>
      </c>
      <c r="M74" s="197">
        <f t="shared" si="10"/>
        <v>160.25</v>
      </c>
      <c r="N74" s="183" t="s">
        <v>103</v>
      </c>
      <c r="O74" s="180" t="s">
        <v>194</v>
      </c>
      <c r="P74" s="209">
        <f t="shared" si="11"/>
        <v>0</v>
      </c>
    </row>
    <row r="75" spans="1:16" ht="16.2" thickBot="1" x14ac:dyDescent="0.3">
      <c r="A75" s="187">
        <v>13</v>
      </c>
      <c r="B75" s="6" t="s">
        <v>146</v>
      </c>
      <c r="C75" s="181">
        <v>135</v>
      </c>
      <c r="D75" s="181">
        <v>125</v>
      </c>
      <c r="E75" s="181">
        <v>180</v>
      </c>
      <c r="F75" s="181">
        <v>156</v>
      </c>
      <c r="G75" s="181">
        <v>144</v>
      </c>
      <c r="H75" s="181">
        <v>139</v>
      </c>
      <c r="I75" s="181">
        <v>118</v>
      </c>
      <c r="J75" s="181">
        <v>154</v>
      </c>
      <c r="K75" s="181">
        <v>1151</v>
      </c>
      <c r="L75" s="181">
        <f t="shared" si="9"/>
        <v>8</v>
      </c>
      <c r="M75" s="197">
        <f t="shared" si="10"/>
        <v>143.875</v>
      </c>
      <c r="N75" s="183" t="s">
        <v>103</v>
      </c>
      <c r="O75" s="180" t="s">
        <v>194</v>
      </c>
      <c r="P75" s="209">
        <f t="shared" si="11"/>
        <v>0</v>
      </c>
    </row>
    <row r="76" spans="1:16" ht="16.2" thickBot="1" x14ac:dyDescent="0.3">
      <c r="A76" s="187">
        <v>14</v>
      </c>
      <c r="B76" s="6" t="s">
        <v>165</v>
      </c>
      <c r="C76" s="181">
        <v>132</v>
      </c>
      <c r="D76" s="199">
        <v>217</v>
      </c>
      <c r="E76" s="181">
        <v>142</v>
      </c>
      <c r="F76" s="181">
        <v>121</v>
      </c>
      <c r="G76" s="181">
        <v>139</v>
      </c>
      <c r="H76" s="181">
        <v>152</v>
      </c>
      <c r="I76" s="181">
        <v>165</v>
      </c>
      <c r="J76" s="181">
        <v>151</v>
      </c>
      <c r="K76" s="181">
        <v>1219</v>
      </c>
      <c r="L76" s="181">
        <f t="shared" si="9"/>
        <v>8</v>
      </c>
      <c r="M76" s="197">
        <f t="shared" si="10"/>
        <v>152.375</v>
      </c>
      <c r="N76" s="183" t="s">
        <v>103</v>
      </c>
      <c r="O76" s="180" t="s">
        <v>194</v>
      </c>
      <c r="P76" s="209">
        <f t="shared" si="11"/>
        <v>1</v>
      </c>
    </row>
    <row r="77" spans="1:16" ht="16.2" thickBot="1" x14ac:dyDescent="0.3">
      <c r="A77" s="187">
        <v>15</v>
      </c>
      <c r="B77" s="6" t="s">
        <v>15</v>
      </c>
      <c r="C77" s="199">
        <v>201</v>
      </c>
      <c r="D77" s="198">
        <v>124</v>
      </c>
      <c r="E77" s="198">
        <v>159</v>
      </c>
      <c r="F77" s="198">
        <v>150</v>
      </c>
      <c r="G77" s="198">
        <v>165</v>
      </c>
      <c r="H77" s="198">
        <v>128</v>
      </c>
      <c r="I77" s="198">
        <v>183</v>
      </c>
      <c r="J77" s="198">
        <v>149</v>
      </c>
      <c r="K77" s="198">
        <v>1259</v>
      </c>
      <c r="L77" s="181">
        <f t="shared" si="9"/>
        <v>8</v>
      </c>
      <c r="M77" s="197">
        <f t="shared" si="10"/>
        <v>157.375</v>
      </c>
      <c r="N77" s="183" t="s">
        <v>103</v>
      </c>
      <c r="O77" s="180" t="s">
        <v>194</v>
      </c>
      <c r="P77" s="209">
        <f t="shared" si="11"/>
        <v>1</v>
      </c>
    </row>
    <row r="78" spans="1:16" ht="16.2" thickBot="1" x14ac:dyDescent="0.3">
      <c r="A78" s="187">
        <v>16</v>
      </c>
      <c r="B78" s="6" t="s">
        <v>177</v>
      </c>
      <c r="C78" s="198">
        <v>132</v>
      </c>
      <c r="D78" s="198">
        <v>197</v>
      </c>
      <c r="E78" s="198">
        <v>167</v>
      </c>
      <c r="F78" s="198">
        <v>152</v>
      </c>
      <c r="G78" s="198">
        <v>160</v>
      </c>
      <c r="H78" s="198">
        <v>122</v>
      </c>
      <c r="I78" s="198">
        <v>146</v>
      </c>
      <c r="J78" s="198">
        <v>116</v>
      </c>
      <c r="K78" s="198">
        <v>1192</v>
      </c>
      <c r="L78" s="181">
        <f t="shared" si="9"/>
        <v>8</v>
      </c>
      <c r="M78" s="197">
        <f t="shared" si="10"/>
        <v>149</v>
      </c>
      <c r="N78" s="183" t="s">
        <v>103</v>
      </c>
      <c r="O78" s="180" t="s">
        <v>194</v>
      </c>
      <c r="P78" s="209">
        <f t="shared" si="11"/>
        <v>0</v>
      </c>
    </row>
    <row r="79" spans="1:16" ht="16.2" thickBot="1" x14ac:dyDescent="0.3">
      <c r="A79" s="187">
        <v>17</v>
      </c>
      <c r="B79" s="6" t="s">
        <v>52</v>
      </c>
      <c r="C79" s="181">
        <v>176</v>
      </c>
      <c r="D79" s="181">
        <v>148</v>
      </c>
      <c r="E79" s="181">
        <v>148</v>
      </c>
      <c r="F79" s="181">
        <v>154</v>
      </c>
      <c r="G79" s="181">
        <v>156</v>
      </c>
      <c r="H79" s="181">
        <v>157</v>
      </c>
      <c r="I79" s="181">
        <v>174</v>
      </c>
      <c r="J79" s="181">
        <v>160</v>
      </c>
      <c r="K79" s="181">
        <v>1273</v>
      </c>
      <c r="L79" s="181">
        <f t="shared" si="9"/>
        <v>8</v>
      </c>
      <c r="M79" s="197">
        <f t="shared" si="10"/>
        <v>159.125</v>
      </c>
      <c r="N79" s="183" t="s">
        <v>103</v>
      </c>
      <c r="O79" s="180" t="s">
        <v>194</v>
      </c>
      <c r="P79" s="209">
        <f t="shared" si="11"/>
        <v>0</v>
      </c>
    </row>
    <row r="80" spans="1:16" ht="16.2" thickBot="1" x14ac:dyDescent="0.3">
      <c r="A80" s="187">
        <v>18</v>
      </c>
      <c r="B80" s="6" t="s">
        <v>16</v>
      </c>
      <c r="C80" s="199">
        <v>216</v>
      </c>
      <c r="D80" s="198">
        <v>149</v>
      </c>
      <c r="E80" s="198">
        <v>143</v>
      </c>
      <c r="F80" s="198">
        <v>163</v>
      </c>
      <c r="G80" s="198">
        <v>177</v>
      </c>
      <c r="H80" s="198">
        <v>130</v>
      </c>
      <c r="I80" s="198">
        <v>155</v>
      </c>
      <c r="J80" s="198">
        <v>146</v>
      </c>
      <c r="K80" s="198">
        <v>1279</v>
      </c>
      <c r="L80" s="181">
        <f t="shared" si="9"/>
        <v>8</v>
      </c>
      <c r="M80" s="197">
        <f t="shared" si="10"/>
        <v>159.875</v>
      </c>
      <c r="N80" s="183" t="s">
        <v>103</v>
      </c>
      <c r="O80" s="180" t="s">
        <v>194</v>
      </c>
      <c r="P80" s="209">
        <f t="shared" si="11"/>
        <v>1</v>
      </c>
    </row>
    <row r="81" spans="1:16" ht="16.2" thickBot="1" x14ac:dyDescent="0.3">
      <c r="A81" s="187">
        <v>19</v>
      </c>
      <c r="B81" s="6" t="s">
        <v>162</v>
      </c>
      <c r="C81" s="181">
        <v>146</v>
      </c>
      <c r="D81" s="181">
        <v>166</v>
      </c>
      <c r="E81" s="181">
        <v>180</v>
      </c>
      <c r="F81" s="181">
        <v>146</v>
      </c>
      <c r="G81" s="181">
        <v>112</v>
      </c>
      <c r="H81" s="181">
        <v>128</v>
      </c>
      <c r="I81" s="181">
        <v>151</v>
      </c>
      <c r="J81" s="181">
        <v>145</v>
      </c>
      <c r="K81" s="181">
        <v>1174</v>
      </c>
      <c r="L81" s="181">
        <f t="shared" si="9"/>
        <v>8</v>
      </c>
      <c r="M81" s="197">
        <f t="shared" si="10"/>
        <v>146.75</v>
      </c>
      <c r="N81" s="183" t="s">
        <v>103</v>
      </c>
      <c r="O81" s="180" t="s">
        <v>194</v>
      </c>
      <c r="P81" s="209">
        <f t="shared" si="11"/>
        <v>0</v>
      </c>
    </row>
    <row r="82" spans="1:16" ht="16.2" thickBot="1" x14ac:dyDescent="0.3">
      <c r="A82" s="187">
        <v>20</v>
      </c>
      <c r="B82" s="6" t="s">
        <v>11</v>
      </c>
      <c r="C82" s="181">
        <v>156</v>
      </c>
      <c r="D82" s="181">
        <v>144</v>
      </c>
      <c r="E82" s="181">
        <v>167</v>
      </c>
      <c r="F82" s="181">
        <v>151</v>
      </c>
      <c r="G82" s="181">
        <v>166</v>
      </c>
      <c r="H82" s="181">
        <v>168</v>
      </c>
      <c r="I82" s="181">
        <v>178</v>
      </c>
      <c r="J82" s="181">
        <v>137</v>
      </c>
      <c r="K82" s="181">
        <v>1267</v>
      </c>
      <c r="L82" s="181">
        <f t="shared" si="9"/>
        <v>8</v>
      </c>
      <c r="M82" s="197">
        <f t="shared" si="10"/>
        <v>158.375</v>
      </c>
      <c r="N82" s="183" t="s">
        <v>103</v>
      </c>
      <c r="O82" s="180" t="s">
        <v>194</v>
      </c>
      <c r="P82" s="209">
        <f t="shared" si="11"/>
        <v>0</v>
      </c>
    </row>
    <row r="83" spans="1:16" ht="16.2" thickBot="1" x14ac:dyDescent="0.3">
      <c r="A83" s="184">
        <v>1</v>
      </c>
      <c r="B83" s="6" t="s">
        <v>139</v>
      </c>
      <c r="C83" s="198">
        <v>161</v>
      </c>
      <c r="D83" s="198">
        <v>193</v>
      </c>
      <c r="E83" s="198">
        <v>145</v>
      </c>
      <c r="F83" s="198">
        <v>194</v>
      </c>
      <c r="G83" s="199">
        <v>246</v>
      </c>
      <c r="H83" s="199">
        <v>220</v>
      </c>
      <c r="I83" s="198">
        <v>196</v>
      </c>
      <c r="J83" s="198">
        <v>178</v>
      </c>
      <c r="K83" s="198">
        <v>1533</v>
      </c>
      <c r="L83" s="181">
        <f t="shared" ref="L83:L93" si="12">COUNT(C83:J83)</f>
        <v>8</v>
      </c>
      <c r="M83" s="197">
        <f t="shared" ref="M83:M93" si="13">SUM(K83/L83)</f>
        <v>191.625</v>
      </c>
      <c r="N83" s="183" t="s">
        <v>99</v>
      </c>
      <c r="O83" s="180" t="s">
        <v>194</v>
      </c>
      <c r="P83" s="209">
        <f t="shared" si="11"/>
        <v>2</v>
      </c>
    </row>
    <row r="84" spans="1:16" ht="16.2" thickBot="1" x14ac:dyDescent="0.3">
      <c r="A84" s="184">
        <v>2</v>
      </c>
      <c r="B84" s="6" t="s">
        <v>40</v>
      </c>
      <c r="C84" s="198">
        <v>194</v>
      </c>
      <c r="D84" s="198">
        <v>174</v>
      </c>
      <c r="E84" s="198">
        <v>197</v>
      </c>
      <c r="F84" s="198">
        <v>166</v>
      </c>
      <c r="G84" s="198">
        <v>191</v>
      </c>
      <c r="H84" s="198">
        <v>198</v>
      </c>
      <c r="I84" s="199">
        <v>209</v>
      </c>
      <c r="J84" s="198">
        <v>199</v>
      </c>
      <c r="K84" s="198">
        <v>1528</v>
      </c>
      <c r="L84" s="181">
        <f t="shared" si="12"/>
        <v>8</v>
      </c>
      <c r="M84" s="197">
        <f t="shared" si="13"/>
        <v>191</v>
      </c>
      <c r="N84" s="183" t="s">
        <v>99</v>
      </c>
      <c r="O84" s="180" t="s">
        <v>194</v>
      </c>
      <c r="P84" s="209">
        <f t="shared" si="11"/>
        <v>1</v>
      </c>
    </row>
    <row r="85" spans="1:16" ht="16.2" thickBot="1" x14ac:dyDescent="0.3">
      <c r="A85" s="184">
        <v>3</v>
      </c>
      <c r="B85" s="6" t="s">
        <v>71</v>
      </c>
      <c r="C85" s="198">
        <v>178</v>
      </c>
      <c r="D85" s="198">
        <v>187</v>
      </c>
      <c r="E85" s="198">
        <v>153</v>
      </c>
      <c r="F85" s="198">
        <v>169</v>
      </c>
      <c r="G85" s="199">
        <v>203</v>
      </c>
      <c r="H85" s="199">
        <v>208</v>
      </c>
      <c r="I85" s="198">
        <v>178</v>
      </c>
      <c r="J85" s="199">
        <v>224</v>
      </c>
      <c r="K85" s="198">
        <v>1500</v>
      </c>
      <c r="L85" s="181">
        <f t="shared" si="12"/>
        <v>8</v>
      </c>
      <c r="M85" s="197">
        <f t="shared" si="13"/>
        <v>187.5</v>
      </c>
      <c r="N85" s="183" t="s">
        <v>99</v>
      </c>
      <c r="O85" s="180" t="s">
        <v>194</v>
      </c>
      <c r="P85" s="209">
        <f t="shared" si="11"/>
        <v>3</v>
      </c>
    </row>
    <row r="86" spans="1:16" ht="16.2" thickBot="1" x14ac:dyDescent="0.3">
      <c r="A86" s="184">
        <v>4</v>
      </c>
      <c r="B86" s="6" t="s">
        <v>73</v>
      </c>
      <c r="C86" s="198">
        <v>182</v>
      </c>
      <c r="D86" s="198">
        <v>156</v>
      </c>
      <c r="E86" s="198">
        <v>174</v>
      </c>
      <c r="F86" s="198">
        <v>194</v>
      </c>
      <c r="G86" s="198">
        <v>198</v>
      </c>
      <c r="H86" s="198">
        <v>165</v>
      </c>
      <c r="I86" s="198">
        <v>178</v>
      </c>
      <c r="J86" s="198">
        <v>196</v>
      </c>
      <c r="K86" s="198">
        <v>1443</v>
      </c>
      <c r="L86" s="181">
        <f t="shared" si="12"/>
        <v>8</v>
      </c>
      <c r="M86" s="197">
        <f t="shared" si="13"/>
        <v>180.375</v>
      </c>
      <c r="N86" s="183" t="s">
        <v>99</v>
      </c>
      <c r="O86" s="180" t="s">
        <v>194</v>
      </c>
      <c r="P86" s="209">
        <f t="shared" si="11"/>
        <v>0</v>
      </c>
    </row>
    <row r="87" spans="1:16" ht="16.2" thickBot="1" x14ac:dyDescent="0.3">
      <c r="A87" s="184">
        <v>5</v>
      </c>
      <c r="B87" s="6" t="s">
        <v>64</v>
      </c>
      <c r="C87" s="198">
        <v>175</v>
      </c>
      <c r="D87" s="198">
        <v>175</v>
      </c>
      <c r="E87" s="198">
        <v>175</v>
      </c>
      <c r="F87" s="198">
        <v>154</v>
      </c>
      <c r="G87" s="198">
        <v>174</v>
      </c>
      <c r="H87" s="199">
        <v>208</v>
      </c>
      <c r="I87" s="198">
        <v>160</v>
      </c>
      <c r="J87" s="198">
        <v>167</v>
      </c>
      <c r="K87" s="198">
        <v>1388</v>
      </c>
      <c r="L87" s="181">
        <f t="shared" si="12"/>
        <v>8</v>
      </c>
      <c r="M87" s="197">
        <f t="shared" si="13"/>
        <v>173.5</v>
      </c>
      <c r="N87" s="183" t="s">
        <v>99</v>
      </c>
      <c r="O87" s="180" t="s">
        <v>194</v>
      </c>
      <c r="P87" s="209">
        <f t="shared" si="11"/>
        <v>1</v>
      </c>
    </row>
    <row r="88" spans="1:16" ht="16.2" thickBot="1" x14ac:dyDescent="0.3">
      <c r="A88" s="184">
        <v>6</v>
      </c>
      <c r="B88" s="6" t="s">
        <v>159</v>
      </c>
      <c r="C88" s="199">
        <v>224</v>
      </c>
      <c r="D88" s="198">
        <v>183</v>
      </c>
      <c r="E88" s="198">
        <v>159</v>
      </c>
      <c r="F88" s="198">
        <v>198</v>
      </c>
      <c r="G88" s="198">
        <v>195</v>
      </c>
      <c r="H88" s="198">
        <v>158</v>
      </c>
      <c r="I88" s="198">
        <v>155</v>
      </c>
      <c r="J88" s="198">
        <v>181</v>
      </c>
      <c r="K88" s="198">
        <v>1453</v>
      </c>
      <c r="L88" s="181">
        <f t="shared" si="12"/>
        <v>8</v>
      </c>
      <c r="M88" s="197">
        <f t="shared" si="13"/>
        <v>181.625</v>
      </c>
      <c r="N88" s="183" t="s">
        <v>99</v>
      </c>
      <c r="O88" s="180" t="s">
        <v>194</v>
      </c>
      <c r="P88" s="209">
        <f t="shared" si="11"/>
        <v>1</v>
      </c>
    </row>
    <row r="89" spans="1:16" ht="16.2" thickBot="1" x14ac:dyDescent="0.3">
      <c r="A89" s="184">
        <v>7</v>
      </c>
      <c r="B89" s="6" t="s">
        <v>38</v>
      </c>
      <c r="C89" s="198">
        <v>172</v>
      </c>
      <c r="D89" s="198">
        <v>162</v>
      </c>
      <c r="E89" s="198">
        <v>145</v>
      </c>
      <c r="F89" s="198">
        <v>172</v>
      </c>
      <c r="G89" s="198">
        <v>184</v>
      </c>
      <c r="H89" s="198">
        <v>156</v>
      </c>
      <c r="I89" s="198">
        <v>186</v>
      </c>
      <c r="J89" s="198">
        <v>193</v>
      </c>
      <c r="K89" s="198">
        <v>1370</v>
      </c>
      <c r="L89" s="181">
        <f t="shared" si="12"/>
        <v>8</v>
      </c>
      <c r="M89" s="197">
        <f t="shared" si="13"/>
        <v>171.25</v>
      </c>
      <c r="N89" s="183" t="s">
        <v>99</v>
      </c>
      <c r="O89" s="180" t="s">
        <v>194</v>
      </c>
      <c r="P89" s="209">
        <f t="shared" si="11"/>
        <v>0</v>
      </c>
    </row>
    <row r="90" spans="1:16" ht="16.2" thickBot="1" x14ac:dyDescent="0.3">
      <c r="A90" s="184">
        <v>8</v>
      </c>
      <c r="B90" s="6" t="s">
        <v>53</v>
      </c>
      <c r="C90" s="198">
        <v>150</v>
      </c>
      <c r="D90" s="198">
        <v>168</v>
      </c>
      <c r="E90" s="198">
        <v>146</v>
      </c>
      <c r="F90" s="198">
        <v>182</v>
      </c>
      <c r="G90" s="199">
        <v>213</v>
      </c>
      <c r="H90" s="198">
        <v>151</v>
      </c>
      <c r="I90" s="198">
        <v>182</v>
      </c>
      <c r="J90" s="198">
        <v>193</v>
      </c>
      <c r="K90" s="198">
        <v>1385</v>
      </c>
      <c r="L90" s="181">
        <f t="shared" si="12"/>
        <v>8</v>
      </c>
      <c r="M90" s="197">
        <f t="shared" si="13"/>
        <v>173.125</v>
      </c>
      <c r="N90" s="183" t="s">
        <v>99</v>
      </c>
      <c r="O90" s="180" t="s">
        <v>194</v>
      </c>
      <c r="P90" s="209">
        <f t="shared" si="11"/>
        <v>1</v>
      </c>
    </row>
    <row r="91" spans="1:16" ht="16.2" thickBot="1" x14ac:dyDescent="0.3">
      <c r="A91" s="184">
        <v>9</v>
      </c>
      <c r="B91" s="6" t="s">
        <v>74</v>
      </c>
      <c r="C91" s="198">
        <v>155</v>
      </c>
      <c r="D91" s="198">
        <v>182</v>
      </c>
      <c r="E91" s="198">
        <v>191</v>
      </c>
      <c r="F91" s="198">
        <v>176</v>
      </c>
      <c r="G91" s="198">
        <v>178</v>
      </c>
      <c r="H91" s="198">
        <v>168</v>
      </c>
      <c r="I91" s="199">
        <v>203</v>
      </c>
      <c r="J91" s="198">
        <v>186</v>
      </c>
      <c r="K91" s="198">
        <v>1439</v>
      </c>
      <c r="L91" s="181">
        <f t="shared" si="12"/>
        <v>8</v>
      </c>
      <c r="M91" s="197">
        <f t="shared" si="13"/>
        <v>179.875</v>
      </c>
      <c r="N91" s="183" t="s">
        <v>99</v>
      </c>
      <c r="O91" s="180" t="s">
        <v>194</v>
      </c>
      <c r="P91" s="209">
        <f t="shared" si="11"/>
        <v>1</v>
      </c>
    </row>
    <row r="92" spans="1:16" ht="16.2" thickBot="1" x14ac:dyDescent="0.3">
      <c r="A92" s="184">
        <v>10</v>
      </c>
      <c r="B92" s="6" t="s">
        <v>48</v>
      </c>
      <c r="C92" s="198">
        <v>185</v>
      </c>
      <c r="D92" s="198">
        <v>173</v>
      </c>
      <c r="E92" s="199">
        <v>215</v>
      </c>
      <c r="F92" s="198">
        <v>136</v>
      </c>
      <c r="G92" s="198">
        <v>161</v>
      </c>
      <c r="H92" s="198">
        <v>158</v>
      </c>
      <c r="I92" s="198">
        <v>155</v>
      </c>
      <c r="J92" s="198">
        <v>172</v>
      </c>
      <c r="K92" s="198">
        <v>1355</v>
      </c>
      <c r="L92" s="181">
        <f t="shared" si="12"/>
        <v>8</v>
      </c>
      <c r="M92" s="197">
        <f t="shared" si="13"/>
        <v>169.375</v>
      </c>
      <c r="N92" s="183" t="s">
        <v>99</v>
      </c>
      <c r="O92" s="180" t="s">
        <v>194</v>
      </c>
      <c r="P92" s="209">
        <f t="shared" si="11"/>
        <v>1</v>
      </c>
    </row>
    <row r="93" spans="1:16" ht="16.2" thickBot="1" x14ac:dyDescent="0.3">
      <c r="A93" s="184">
        <v>11</v>
      </c>
      <c r="B93" s="6" t="s">
        <v>42</v>
      </c>
      <c r="C93" s="198">
        <v>197</v>
      </c>
      <c r="D93" s="198">
        <v>196</v>
      </c>
      <c r="E93" s="198">
        <v>175</v>
      </c>
      <c r="F93" s="198">
        <v>143</v>
      </c>
      <c r="G93" s="198">
        <v>184</v>
      </c>
      <c r="H93" s="198">
        <v>189</v>
      </c>
      <c r="I93" s="198">
        <v>151</v>
      </c>
      <c r="J93" s="198">
        <v>175</v>
      </c>
      <c r="K93" s="198">
        <v>1410</v>
      </c>
      <c r="L93" s="181">
        <f t="shared" si="12"/>
        <v>8</v>
      </c>
      <c r="M93" s="197">
        <f t="shared" si="13"/>
        <v>176.25</v>
      </c>
      <c r="N93" s="183" t="s">
        <v>99</v>
      </c>
      <c r="O93" s="180" t="s">
        <v>194</v>
      </c>
      <c r="P93" s="209">
        <f t="shared" si="11"/>
        <v>0</v>
      </c>
    </row>
    <row r="94" spans="1:16" ht="16.2" thickBot="1" x14ac:dyDescent="0.3">
      <c r="A94" s="184">
        <v>1</v>
      </c>
      <c r="B94" s="6" t="s">
        <v>67</v>
      </c>
      <c r="C94" s="198">
        <v>179</v>
      </c>
      <c r="D94" s="198">
        <v>173</v>
      </c>
      <c r="E94" s="199">
        <v>213</v>
      </c>
      <c r="F94" s="199">
        <v>219</v>
      </c>
      <c r="G94" s="199">
        <v>211</v>
      </c>
      <c r="H94" s="198">
        <v>178</v>
      </c>
      <c r="I94" s="199">
        <v>212</v>
      </c>
      <c r="J94" s="198">
        <v>178</v>
      </c>
      <c r="K94" s="198">
        <v>1563</v>
      </c>
      <c r="L94" s="181">
        <f t="shared" ref="L94:L109" si="14">COUNT(C94:J94)</f>
        <v>8</v>
      </c>
      <c r="M94" s="197">
        <f t="shared" ref="M94:M109" si="15">SUM(K94/L94)</f>
        <v>195.375</v>
      </c>
      <c r="N94" s="183" t="s">
        <v>100</v>
      </c>
      <c r="O94" s="180" t="s">
        <v>194</v>
      </c>
      <c r="P94" s="209">
        <f t="shared" si="11"/>
        <v>4</v>
      </c>
    </row>
    <row r="95" spans="1:16" ht="16.2" thickBot="1" x14ac:dyDescent="0.3">
      <c r="A95" s="184">
        <v>2</v>
      </c>
      <c r="B95" s="6" t="s">
        <v>39</v>
      </c>
      <c r="C95" s="198">
        <v>138</v>
      </c>
      <c r="D95" s="198">
        <v>172</v>
      </c>
      <c r="E95" s="198">
        <v>188</v>
      </c>
      <c r="F95" s="198">
        <v>191</v>
      </c>
      <c r="G95" s="198">
        <v>181</v>
      </c>
      <c r="H95" s="198">
        <v>192</v>
      </c>
      <c r="I95" s="198">
        <v>180</v>
      </c>
      <c r="J95" s="199">
        <v>214</v>
      </c>
      <c r="K95" s="198">
        <v>1456</v>
      </c>
      <c r="L95" s="181">
        <f t="shared" si="14"/>
        <v>8</v>
      </c>
      <c r="M95" s="197">
        <f t="shared" si="15"/>
        <v>182</v>
      </c>
      <c r="N95" s="183" t="s">
        <v>100</v>
      </c>
      <c r="O95" s="180" t="s">
        <v>194</v>
      </c>
      <c r="P95" s="209">
        <f t="shared" si="11"/>
        <v>1</v>
      </c>
    </row>
    <row r="96" spans="1:16" ht="16.2" thickBot="1" x14ac:dyDescent="0.3">
      <c r="A96" s="184">
        <v>3</v>
      </c>
      <c r="B96" s="6" t="s">
        <v>83</v>
      </c>
      <c r="C96" s="198">
        <v>148</v>
      </c>
      <c r="D96" s="198">
        <v>169</v>
      </c>
      <c r="E96" s="198">
        <v>156</v>
      </c>
      <c r="F96" s="199">
        <v>205</v>
      </c>
      <c r="G96" s="198">
        <v>160</v>
      </c>
      <c r="H96" s="198">
        <v>129</v>
      </c>
      <c r="I96" s="198">
        <v>187</v>
      </c>
      <c r="J96" s="198">
        <v>191</v>
      </c>
      <c r="K96" s="198">
        <v>1345</v>
      </c>
      <c r="L96" s="181">
        <f t="shared" si="14"/>
        <v>8</v>
      </c>
      <c r="M96" s="197">
        <f t="shared" si="15"/>
        <v>168.125</v>
      </c>
      <c r="N96" s="183" t="s">
        <v>100</v>
      </c>
      <c r="O96" s="180" t="s">
        <v>194</v>
      </c>
      <c r="P96" s="209">
        <f t="shared" si="11"/>
        <v>1</v>
      </c>
    </row>
    <row r="97" spans="1:16" ht="16.2" thickBot="1" x14ac:dyDescent="0.3">
      <c r="A97" s="184">
        <v>4</v>
      </c>
      <c r="B97" s="6" t="s">
        <v>23</v>
      </c>
      <c r="C97" s="198">
        <v>144</v>
      </c>
      <c r="D97" s="198">
        <v>147</v>
      </c>
      <c r="E97" s="198">
        <v>139</v>
      </c>
      <c r="F97" s="198">
        <v>177</v>
      </c>
      <c r="G97" s="198">
        <v>155</v>
      </c>
      <c r="H97" s="199">
        <v>224</v>
      </c>
      <c r="I97" s="198">
        <v>149</v>
      </c>
      <c r="J97" s="198">
        <v>188</v>
      </c>
      <c r="K97" s="198">
        <v>1323</v>
      </c>
      <c r="L97" s="181">
        <f t="shared" si="14"/>
        <v>8</v>
      </c>
      <c r="M97" s="197">
        <f t="shared" si="15"/>
        <v>165.375</v>
      </c>
      <c r="N97" s="183" t="s">
        <v>100</v>
      </c>
      <c r="O97" s="180" t="s">
        <v>194</v>
      </c>
      <c r="P97" s="209">
        <f t="shared" si="11"/>
        <v>1</v>
      </c>
    </row>
    <row r="98" spans="1:16" ht="16.2" thickBot="1" x14ac:dyDescent="0.3">
      <c r="A98" s="184">
        <v>5</v>
      </c>
      <c r="B98" s="6" t="s">
        <v>20</v>
      </c>
      <c r="C98" s="198">
        <v>139</v>
      </c>
      <c r="D98" s="198">
        <v>154</v>
      </c>
      <c r="E98" s="198">
        <v>164</v>
      </c>
      <c r="F98" s="198">
        <v>189</v>
      </c>
      <c r="G98" s="198">
        <v>129</v>
      </c>
      <c r="H98" s="198">
        <v>170</v>
      </c>
      <c r="I98" s="198">
        <v>168</v>
      </c>
      <c r="J98" s="198">
        <v>152</v>
      </c>
      <c r="K98" s="198">
        <v>1265</v>
      </c>
      <c r="L98" s="181">
        <f t="shared" si="14"/>
        <v>8</v>
      </c>
      <c r="M98" s="197">
        <f t="shared" si="15"/>
        <v>158.125</v>
      </c>
      <c r="N98" s="183" t="s">
        <v>100</v>
      </c>
      <c r="O98" s="180" t="s">
        <v>194</v>
      </c>
      <c r="P98" s="209">
        <f t="shared" si="11"/>
        <v>0</v>
      </c>
    </row>
    <row r="99" spans="1:16" ht="16.2" thickBot="1" x14ac:dyDescent="0.3">
      <c r="A99" s="184">
        <v>6</v>
      </c>
      <c r="B99" s="6" t="s">
        <v>19</v>
      </c>
      <c r="C99" s="198">
        <v>166</v>
      </c>
      <c r="D99" s="198">
        <v>191</v>
      </c>
      <c r="E99" s="198">
        <v>146</v>
      </c>
      <c r="F99" s="199">
        <v>202</v>
      </c>
      <c r="G99" s="198">
        <v>169</v>
      </c>
      <c r="H99" s="198">
        <v>193</v>
      </c>
      <c r="I99" s="199">
        <v>220</v>
      </c>
      <c r="J99" s="199">
        <v>209</v>
      </c>
      <c r="K99" s="198">
        <v>1496</v>
      </c>
      <c r="L99" s="181">
        <f t="shared" si="14"/>
        <v>8</v>
      </c>
      <c r="M99" s="197">
        <f t="shared" si="15"/>
        <v>187</v>
      </c>
      <c r="N99" s="183" t="s">
        <v>100</v>
      </c>
      <c r="O99" s="180" t="s">
        <v>194</v>
      </c>
      <c r="P99" s="209">
        <f t="shared" si="11"/>
        <v>3</v>
      </c>
    </row>
    <row r="100" spans="1:16" ht="16.2" thickBot="1" x14ac:dyDescent="0.3">
      <c r="A100" s="184">
        <v>7</v>
      </c>
      <c r="B100" s="6" t="s">
        <v>75</v>
      </c>
      <c r="C100" s="199">
        <v>202</v>
      </c>
      <c r="D100" s="198">
        <v>152</v>
      </c>
      <c r="E100" s="198">
        <v>138</v>
      </c>
      <c r="F100" s="198">
        <v>165</v>
      </c>
      <c r="G100" s="198">
        <v>160</v>
      </c>
      <c r="H100" s="199">
        <v>212</v>
      </c>
      <c r="I100" s="198">
        <v>191</v>
      </c>
      <c r="J100" s="198">
        <v>177</v>
      </c>
      <c r="K100" s="198">
        <v>1397</v>
      </c>
      <c r="L100" s="181">
        <f t="shared" si="14"/>
        <v>8</v>
      </c>
      <c r="M100" s="197">
        <f t="shared" si="15"/>
        <v>174.625</v>
      </c>
      <c r="N100" s="183" t="s">
        <v>100</v>
      </c>
      <c r="O100" s="180" t="s">
        <v>194</v>
      </c>
      <c r="P100" s="209">
        <f t="shared" si="11"/>
        <v>2</v>
      </c>
    </row>
    <row r="101" spans="1:16" ht="16.2" thickBot="1" x14ac:dyDescent="0.3">
      <c r="A101" s="184">
        <v>8</v>
      </c>
      <c r="B101" s="6" t="s">
        <v>147</v>
      </c>
      <c r="C101" s="198">
        <v>156</v>
      </c>
      <c r="D101" s="198">
        <v>162</v>
      </c>
      <c r="E101" s="198">
        <v>140</v>
      </c>
      <c r="F101" s="198">
        <v>176</v>
      </c>
      <c r="G101" s="198">
        <v>196</v>
      </c>
      <c r="H101" s="198">
        <v>194</v>
      </c>
      <c r="I101" s="198">
        <v>180</v>
      </c>
      <c r="J101" s="198">
        <v>177</v>
      </c>
      <c r="K101" s="198">
        <v>1381</v>
      </c>
      <c r="L101" s="181">
        <f t="shared" si="14"/>
        <v>8</v>
      </c>
      <c r="M101" s="197">
        <f t="shared" si="15"/>
        <v>172.625</v>
      </c>
      <c r="N101" s="183" t="s">
        <v>100</v>
      </c>
      <c r="O101" s="180" t="s">
        <v>194</v>
      </c>
      <c r="P101" s="209">
        <f t="shared" si="11"/>
        <v>0</v>
      </c>
    </row>
    <row r="102" spans="1:16" ht="16.2" thickBot="1" x14ac:dyDescent="0.3">
      <c r="A102" s="184">
        <v>9</v>
      </c>
      <c r="B102" s="6" t="s">
        <v>82</v>
      </c>
      <c r="C102" s="198">
        <v>183</v>
      </c>
      <c r="D102" s="198">
        <v>154</v>
      </c>
      <c r="E102" s="198">
        <v>154</v>
      </c>
      <c r="F102" s="199">
        <v>208</v>
      </c>
      <c r="G102" s="198">
        <v>140</v>
      </c>
      <c r="H102" s="198">
        <v>177</v>
      </c>
      <c r="I102" s="198">
        <v>183</v>
      </c>
      <c r="J102" s="198">
        <v>198</v>
      </c>
      <c r="K102" s="198">
        <v>1397</v>
      </c>
      <c r="L102" s="181">
        <f t="shared" si="14"/>
        <v>8</v>
      </c>
      <c r="M102" s="197">
        <f t="shared" si="15"/>
        <v>174.625</v>
      </c>
      <c r="N102" s="183" t="s">
        <v>100</v>
      </c>
      <c r="O102" s="180" t="s">
        <v>194</v>
      </c>
      <c r="P102" s="209">
        <f t="shared" si="11"/>
        <v>1</v>
      </c>
    </row>
    <row r="103" spans="1:16" ht="16.2" thickBot="1" x14ac:dyDescent="0.3">
      <c r="A103" s="184">
        <v>10</v>
      </c>
      <c r="B103" s="6" t="s">
        <v>152</v>
      </c>
      <c r="C103" s="198">
        <v>185</v>
      </c>
      <c r="D103" s="198">
        <v>166</v>
      </c>
      <c r="E103" s="198">
        <v>189</v>
      </c>
      <c r="F103" s="198">
        <v>157</v>
      </c>
      <c r="G103" s="199">
        <v>213</v>
      </c>
      <c r="H103" s="198">
        <v>177</v>
      </c>
      <c r="I103" s="198">
        <v>148</v>
      </c>
      <c r="J103" s="198">
        <v>180</v>
      </c>
      <c r="K103" s="198">
        <v>1415</v>
      </c>
      <c r="L103" s="181">
        <f t="shared" si="14"/>
        <v>8</v>
      </c>
      <c r="M103" s="197">
        <f t="shared" si="15"/>
        <v>176.875</v>
      </c>
      <c r="N103" s="183" t="s">
        <v>100</v>
      </c>
      <c r="O103" s="180" t="s">
        <v>194</v>
      </c>
      <c r="P103" s="209">
        <f t="shared" si="11"/>
        <v>1</v>
      </c>
    </row>
    <row r="104" spans="1:16" ht="16.2" thickBot="1" x14ac:dyDescent="0.3">
      <c r="A104" s="184">
        <v>11</v>
      </c>
      <c r="B104" s="6" t="s">
        <v>55</v>
      </c>
      <c r="C104" s="198">
        <v>134</v>
      </c>
      <c r="D104" s="198">
        <v>164</v>
      </c>
      <c r="E104" s="199">
        <v>215</v>
      </c>
      <c r="F104" s="198">
        <v>171</v>
      </c>
      <c r="G104" s="199">
        <v>211</v>
      </c>
      <c r="H104" s="198">
        <v>143</v>
      </c>
      <c r="I104" s="198">
        <v>168</v>
      </c>
      <c r="J104" s="198">
        <v>159</v>
      </c>
      <c r="K104" s="198">
        <v>1365</v>
      </c>
      <c r="L104" s="181">
        <f t="shared" si="14"/>
        <v>8</v>
      </c>
      <c r="M104" s="197">
        <f t="shared" si="15"/>
        <v>170.625</v>
      </c>
      <c r="N104" s="183" t="s">
        <v>100</v>
      </c>
      <c r="O104" s="180" t="s">
        <v>194</v>
      </c>
      <c r="P104" s="209">
        <f t="shared" si="11"/>
        <v>2</v>
      </c>
    </row>
    <row r="105" spans="1:16" ht="16.2" thickBot="1" x14ac:dyDescent="0.3">
      <c r="A105" s="184">
        <v>12</v>
      </c>
      <c r="B105" s="6" t="s">
        <v>57</v>
      </c>
      <c r="C105" s="198">
        <v>158</v>
      </c>
      <c r="D105" s="198">
        <v>173</v>
      </c>
      <c r="E105" s="198">
        <v>169</v>
      </c>
      <c r="F105" s="198">
        <v>196</v>
      </c>
      <c r="G105" s="198">
        <v>195</v>
      </c>
      <c r="H105" s="198">
        <v>168</v>
      </c>
      <c r="I105" s="198">
        <v>182</v>
      </c>
      <c r="J105" s="198">
        <v>140</v>
      </c>
      <c r="K105" s="198">
        <v>1381</v>
      </c>
      <c r="L105" s="181">
        <f t="shared" si="14"/>
        <v>8</v>
      </c>
      <c r="M105" s="197">
        <f t="shared" si="15"/>
        <v>172.625</v>
      </c>
      <c r="N105" s="183" t="s">
        <v>100</v>
      </c>
      <c r="O105" s="180" t="s">
        <v>194</v>
      </c>
      <c r="P105" s="209">
        <f t="shared" si="11"/>
        <v>0</v>
      </c>
    </row>
    <row r="106" spans="1:16" ht="16.2" thickBot="1" x14ac:dyDescent="0.3">
      <c r="A106" s="184">
        <v>13</v>
      </c>
      <c r="B106" s="6" t="s">
        <v>153</v>
      </c>
      <c r="C106" s="198">
        <v>186</v>
      </c>
      <c r="D106" s="198">
        <v>168</v>
      </c>
      <c r="E106" s="198">
        <v>176</v>
      </c>
      <c r="F106" s="198">
        <v>132</v>
      </c>
      <c r="G106" s="198">
        <v>167</v>
      </c>
      <c r="H106" s="198">
        <v>166</v>
      </c>
      <c r="I106" s="198">
        <v>164</v>
      </c>
      <c r="J106" s="198">
        <v>191</v>
      </c>
      <c r="K106" s="198">
        <v>1350</v>
      </c>
      <c r="L106" s="181">
        <f t="shared" si="14"/>
        <v>8</v>
      </c>
      <c r="M106" s="197">
        <f t="shared" si="15"/>
        <v>168.75</v>
      </c>
      <c r="N106" s="183" t="s">
        <v>100</v>
      </c>
      <c r="O106" s="180" t="s">
        <v>194</v>
      </c>
      <c r="P106" s="209">
        <f t="shared" si="11"/>
        <v>0</v>
      </c>
    </row>
    <row r="107" spans="1:16" ht="16.2" thickBot="1" x14ac:dyDescent="0.3">
      <c r="A107" s="184">
        <v>14</v>
      </c>
      <c r="B107" s="6" t="s">
        <v>45</v>
      </c>
      <c r="C107" s="199">
        <v>202</v>
      </c>
      <c r="D107" s="198">
        <v>139</v>
      </c>
      <c r="E107" s="198">
        <v>155</v>
      </c>
      <c r="F107" s="198">
        <v>157</v>
      </c>
      <c r="G107" s="198">
        <v>163</v>
      </c>
      <c r="H107" s="198">
        <v>199</v>
      </c>
      <c r="I107" s="198">
        <v>178</v>
      </c>
      <c r="J107" s="198">
        <v>141</v>
      </c>
      <c r="K107" s="198">
        <v>1334</v>
      </c>
      <c r="L107" s="181">
        <f t="shared" si="14"/>
        <v>8</v>
      </c>
      <c r="M107" s="197">
        <f t="shared" si="15"/>
        <v>166.75</v>
      </c>
      <c r="N107" s="183" t="s">
        <v>100</v>
      </c>
      <c r="O107" s="180" t="s">
        <v>194</v>
      </c>
      <c r="P107" s="209">
        <f t="shared" si="11"/>
        <v>1</v>
      </c>
    </row>
    <row r="108" spans="1:16" ht="16.2" thickBot="1" x14ac:dyDescent="0.3">
      <c r="A108" s="184">
        <v>15</v>
      </c>
      <c r="B108" s="6" t="s">
        <v>154</v>
      </c>
      <c r="C108" s="198">
        <v>178</v>
      </c>
      <c r="D108" s="198">
        <v>138</v>
      </c>
      <c r="E108" s="198">
        <v>187</v>
      </c>
      <c r="F108" s="198">
        <v>176</v>
      </c>
      <c r="G108" s="198">
        <v>158</v>
      </c>
      <c r="H108" s="198">
        <v>176</v>
      </c>
      <c r="I108" s="198">
        <v>155</v>
      </c>
      <c r="J108" s="198">
        <v>174</v>
      </c>
      <c r="K108" s="198">
        <v>1342</v>
      </c>
      <c r="L108" s="181">
        <f t="shared" si="14"/>
        <v>8</v>
      </c>
      <c r="M108" s="197">
        <f t="shared" si="15"/>
        <v>167.75</v>
      </c>
      <c r="N108" s="183" t="s">
        <v>100</v>
      </c>
      <c r="O108" s="180" t="s">
        <v>194</v>
      </c>
      <c r="P108" s="209">
        <f t="shared" si="11"/>
        <v>0</v>
      </c>
    </row>
    <row r="109" spans="1:16" ht="16.2" thickBot="1" x14ac:dyDescent="0.3">
      <c r="A109" s="184">
        <v>16</v>
      </c>
      <c r="B109" s="6" t="s">
        <v>77</v>
      </c>
      <c r="C109" s="198">
        <v>166</v>
      </c>
      <c r="D109" s="198">
        <v>170</v>
      </c>
      <c r="E109" s="198">
        <v>162</v>
      </c>
      <c r="F109" s="199">
        <v>202</v>
      </c>
      <c r="G109" s="198">
        <v>132</v>
      </c>
      <c r="H109" s="198">
        <v>111</v>
      </c>
      <c r="I109" s="198">
        <v>146</v>
      </c>
      <c r="J109" s="198">
        <v>157</v>
      </c>
      <c r="K109" s="198">
        <v>1246</v>
      </c>
      <c r="L109" s="181">
        <f t="shared" si="14"/>
        <v>8</v>
      </c>
      <c r="M109" s="197">
        <f t="shared" si="15"/>
        <v>155.75</v>
      </c>
      <c r="N109" s="183" t="s">
        <v>100</v>
      </c>
      <c r="O109" s="180" t="s">
        <v>194</v>
      </c>
      <c r="P109" s="209">
        <f t="shared" si="11"/>
        <v>1</v>
      </c>
    </row>
    <row r="110" spans="1:16" ht="16.2" thickBot="1" x14ac:dyDescent="0.3">
      <c r="A110" s="187">
        <v>1</v>
      </c>
      <c r="B110" s="6" t="s">
        <v>155</v>
      </c>
      <c r="C110" s="198">
        <v>168</v>
      </c>
      <c r="D110" s="198">
        <v>197</v>
      </c>
      <c r="E110" s="198">
        <v>187</v>
      </c>
      <c r="F110" s="198">
        <v>168</v>
      </c>
      <c r="G110" s="198">
        <v>189</v>
      </c>
      <c r="H110" s="198">
        <v>180</v>
      </c>
      <c r="I110" s="198">
        <v>180</v>
      </c>
      <c r="J110" s="198">
        <v>126</v>
      </c>
      <c r="K110" s="198">
        <v>1395</v>
      </c>
      <c r="L110" s="181">
        <f t="shared" ref="L110:L141" si="16">COUNT(C110:J110)</f>
        <v>8</v>
      </c>
      <c r="M110" s="197">
        <f t="shared" ref="M110:M141" si="17">SUM(K110/L110)</f>
        <v>174.375</v>
      </c>
      <c r="N110" s="183" t="s">
        <v>101</v>
      </c>
      <c r="O110" s="180" t="s">
        <v>194</v>
      </c>
      <c r="P110" s="209">
        <f t="shared" si="11"/>
        <v>0</v>
      </c>
    </row>
    <row r="111" spans="1:16" ht="16.2" thickBot="1" x14ac:dyDescent="0.3">
      <c r="A111" s="187">
        <v>2</v>
      </c>
      <c r="B111" s="6" t="s">
        <v>81</v>
      </c>
      <c r="C111" s="198">
        <v>198</v>
      </c>
      <c r="D111" s="198">
        <v>166</v>
      </c>
      <c r="E111" s="198">
        <v>165</v>
      </c>
      <c r="F111" s="198">
        <v>166</v>
      </c>
      <c r="G111" s="198">
        <v>166</v>
      </c>
      <c r="H111" s="198">
        <v>143</v>
      </c>
      <c r="I111" s="198">
        <v>173</v>
      </c>
      <c r="J111" s="198">
        <v>158</v>
      </c>
      <c r="K111" s="198">
        <v>1335</v>
      </c>
      <c r="L111" s="181">
        <f t="shared" si="16"/>
        <v>8</v>
      </c>
      <c r="M111" s="197">
        <f t="shared" si="17"/>
        <v>166.875</v>
      </c>
      <c r="N111" s="183" t="s">
        <v>101</v>
      </c>
      <c r="O111" s="180" t="s">
        <v>194</v>
      </c>
      <c r="P111" s="209">
        <f t="shared" si="11"/>
        <v>0</v>
      </c>
    </row>
    <row r="112" spans="1:16" ht="16.2" thickBot="1" x14ac:dyDescent="0.3">
      <c r="A112" s="187">
        <v>3</v>
      </c>
      <c r="B112" s="6" t="s">
        <v>59</v>
      </c>
      <c r="C112" s="199">
        <v>209</v>
      </c>
      <c r="D112" s="198">
        <v>155</v>
      </c>
      <c r="E112" s="198">
        <v>123</v>
      </c>
      <c r="F112" s="198">
        <v>169</v>
      </c>
      <c r="G112" s="198">
        <v>149</v>
      </c>
      <c r="H112" s="198">
        <v>150</v>
      </c>
      <c r="I112" s="198">
        <v>108</v>
      </c>
      <c r="J112" s="198">
        <v>161</v>
      </c>
      <c r="K112" s="198">
        <v>1224</v>
      </c>
      <c r="L112" s="181">
        <f t="shared" si="16"/>
        <v>8</v>
      </c>
      <c r="M112" s="197">
        <f t="shared" si="17"/>
        <v>153</v>
      </c>
      <c r="N112" s="183" t="s">
        <v>101</v>
      </c>
      <c r="O112" s="180" t="s">
        <v>194</v>
      </c>
      <c r="P112" s="209">
        <f t="shared" si="11"/>
        <v>1</v>
      </c>
    </row>
    <row r="113" spans="1:16" ht="16.2" thickBot="1" x14ac:dyDescent="0.3">
      <c r="A113" s="187">
        <v>4</v>
      </c>
      <c r="B113" s="6" t="s">
        <v>56</v>
      </c>
      <c r="C113" s="198">
        <v>185</v>
      </c>
      <c r="D113" s="198">
        <v>173</v>
      </c>
      <c r="E113" s="198">
        <v>151</v>
      </c>
      <c r="F113" s="198">
        <v>98</v>
      </c>
      <c r="G113" s="198">
        <v>196</v>
      </c>
      <c r="H113" s="198">
        <v>157</v>
      </c>
      <c r="I113" s="198">
        <v>183</v>
      </c>
      <c r="J113" s="198">
        <v>137</v>
      </c>
      <c r="K113" s="198">
        <v>1280</v>
      </c>
      <c r="L113" s="181">
        <f t="shared" si="16"/>
        <v>8</v>
      </c>
      <c r="M113" s="197">
        <f t="shared" si="17"/>
        <v>160</v>
      </c>
      <c r="N113" s="183" t="s">
        <v>101</v>
      </c>
      <c r="O113" s="180" t="s">
        <v>194</v>
      </c>
      <c r="P113" s="209">
        <f t="shared" si="11"/>
        <v>0</v>
      </c>
    </row>
    <row r="114" spans="1:16" ht="16.2" thickBot="1" x14ac:dyDescent="0.3">
      <c r="A114" s="187">
        <v>5</v>
      </c>
      <c r="B114" s="6" t="s">
        <v>151</v>
      </c>
      <c r="C114" s="198">
        <v>129</v>
      </c>
      <c r="D114" s="198">
        <v>113</v>
      </c>
      <c r="E114" s="198">
        <v>149</v>
      </c>
      <c r="F114" s="198">
        <v>126</v>
      </c>
      <c r="G114" s="198">
        <v>193</v>
      </c>
      <c r="H114" s="198">
        <v>152</v>
      </c>
      <c r="I114" s="198">
        <v>158</v>
      </c>
      <c r="J114" s="198">
        <v>151</v>
      </c>
      <c r="K114" s="198">
        <v>1171</v>
      </c>
      <c r="L114" s="181">
        <f t="shared" si="16"/>
        <v>8</v>
      </c>
      <c r="M114" s="197">
        <f t="shared" si="17"/>
        <v>146.375</v>
      </c>
      <c r="N114" s="183" t="s">
        <v>101</v>
      </c>
      <c r="O114" s="180" t="s">
        <v>194</v>
      </c>
      <c r="P114" s="209">
        <f t="shared" si="11"/>
        <v>0</v>
      </c>
    </row>
    <row r="115" spans="1:16" ht="16.2" thickBot="1" x14ac:dyDescent="0.3">
      <c r="A115" s="187">
        <v>6</v>
      </c>
      <c r="B115" s="6" t="s">
        <v>142</v>
      </c>
      <c r="C115" s="198">
        <v>141</v>
      </c>
      <c r="D115" s="198">
        <v>183</v>
      </c>
      <c r="E115" s="198">
        <v>146</v>
      </c>
      <c r="F115" s="198">
        <v>173</v>
      </c>
      <c r="G115" s="198">
        <v>145</v>
      </c>
      <c r="H115" s="198">
        <v>135</v>
      </c>
      <c r="I115" s="198">
        <v>125</v>
      </c>
      <c r="J115" s="198">
        <v>140</v>
      </c>
      <c r="K115" s="198">
        <v>1188</v>
      </c>
      <c r="L115" s="181">
        <f t="shared" si="16"/>
        <v>8</v>
      </c>
      <c r="M115" s="197">
        <f t="shared" si="17"/>
        <v>148.5</v>
      </c>
      <c r="N115" s="183" t="s">
        <v>101</v>
      </c>
      <c r="O115" s="180" t="s">
        <v>194</v>
      </c>
      <c r="P115" s="209">
        <f t="shared" si="11"/>
        <v>0</v>
      </c>
    </row>
    <row r="116" spans="1:16" ht="16.2" thickBot="1" x14ac:dyDescent="0.3">
      <c r="A116" s="187">
        <v>7</v>
      </c>
      <c r="B116" s="6" t="s">
        <v>69</v>
      </c>
      <c r="C116" s="198">
        <v>122</v>
      </c>
      <c r="D116" s="198">
        <v>156</v>
      </c>
      <c r="E116" s="198">
        <v>137</v>
      </c>
      <c r="F116" s="198">
        <v>144</v>
      </c>
      <c r="G116" s="198">
        <v>123</v>
      </c>
      <c r="H116" s="198">
        <v>127</v>
      </c>
      <c r="I116" s="198">
        <v>172</v>
      </c>
      <c r="J116" s="198">
        <v>135</v>
      </c>
      <c r="K116" s="198">
        <v>1116</v>
      </c>
      <c r="L116" s="181">
        <f t="shared" si="16"/>
        <v>8</v>
      </c>
      <c r="M116" s="197">
        <f t="shared" si="17"/>
        <v>139.5</v>
      </c>
      <c r="N116" s="183" t="s">
        <v>101</v>
      </c>
      <c r="O116" s="180" t="s">
        <v>194</v>
      </c>
      <c r="P116" s="209">
        <f t="shared" si="11"/>
        <v>0</v>
      </c>
    </row>
    <row r="117" spans="1:16" ht="16.2" thickBot="1" x14ac:dyDescent="0.3">
      <c r="A117" s="187">
        <v>8</v>
      </c>
      <c r="B117" s="6" t="s">
        <v>150</v>
      </c>
      <c r="C117" s="198">
        <v>174</v>
      </c>
      <c r="D117" s="198">
        <v>125</v>
      </c>
      <c r="E117" s="198">
        <v>117</v>
      </c>
      <c r="F117" s="198">
        <v>155</v>
      </c>
      <c r="G117" s="198">
        <v>130</v>
      </c>
      <c r="H117" s="198">
        <v>132</v>
      </c>
      <c r="I117" s="198">
        <v>126</v>
      </c>
      <c r="J117" s="198">
        <v>135</v>
      </c>
      <c r="K117" s="198">
        <v>1094</v>
      </c>
      <c r="L117" s="181">
        <f t="shared" si="16"/>
        <v>8</v>
      </c>
      <c r="M117" s="197">
        <f t="shared" si="17"/>
        <v>136.75</v>
      </c>
      <c r="N117" s="183" t="s">
        <v>101</v>
      </c>
      <c r="O117" s="180" t="s">
        <v>194</v>
      </c>
      <c r="P117" s="209">
        <f t="shared" si="11"/>
        <v>0</v>
      </c>
    </row>
    <row r="118" spans="1:16" ht="16.2" thickBot="1" x14ac:dyDescent="0.3">
      <c r="A118" s="187">
        <v>9</v>
      </c>
      <c r="B118" s="6" t="s">
        <v>26</v>
      </c>
      <c r="C118" s="198">
        <v>130</v>
      </c>
      <c r="D118" s="198">
        <v>117</v>
      </c>
      <c r="E118" s="198">
        <v>115</v>
      </c>
      <c r="F118" s="198">
        <v>126</v>
      </c>
      <c r="G118" s="198">
        <v>121</v>
      </c>
      <c r="H118" s="198">
        <v>109</v>
      </c>
      <c r="I118" s="198">
        <v>132</v>
      </c>
      <c r="J118" s="198">
        <v>126</v>
      </c>
      <c r="K118" s="198">
        <v>976</v>
      </c>
      <c r="L118" s="181">
        <f t="shared" si="16"/>
        <v>8</v>
      </c>
      <c r="M118" s="197">
        <f t="shared" si="17"/>
        <v>122</v>
      </c>
      <c r="N118" s="183" t="s">
        <v>101</v>
      </c>
      <c r="O118" s="180" t="s">
        <v>194</v>
      </c>
      <c r="P118" s="209">
        <f t="shared" si="11"/>
        <v>0</v>
      </c>
    </row>
    <row r="119" spans="1:16" ht="16.2" thickBot="1" x14ac:dyDescent="0.3">
      <c r="A119" s="187">
        <v>10</v>
      </c>
      <c r="B119" s="6" t="s">
        <v>170</v>
      </c>
      <c r="C119" s="198">
        <v>102</v>
      </c>
      <c r="D119" s="198">
        <v>181</v>
      </c>
      <c r="E119" s="198">
        <v>103</v>
      </c>
      <c r="F119" s="198">
        <v>154</v>
      </c>
      <c r="G119" s="198">
        <v>128</v>
      </c>
      <c r="H119" s="198">
        <v>163</v>
      </c>
      <c r="I119" s="198">
        <v>144</v>
      </c>
      <c r="J119" s="198">
        <v>156</v>
      </c>
      <c r="K119" s="198">
        <v>1131</v>
      </c>
      <c r="L119" s="181">
        <f t="shared" si="16"/>
        <v>8</v>
      </c>
      <c r="M119" s="197">
        <f t="shared" si="17"/>
        <v>141.375</v>
      </c>
      <c r="N119" s="183" t="s">
        <v>101</v>
      </c>
      <c r="O119" s="180" t="s">
        <v>194</v>
      </c>
      <c r="P119" s="209">
        <f t="shared" si="11"/>
        <v>0</v>
      </c>
    </row>
    <row r="120" spans="1:16" ht="16.2" thickBot="1" x14ac:dyDescent="0.3">
      <c r="A120" s="187">
        <v>11</v>
      </c>
      <c r="B120" s="6" t="s">
        <v>31</v>
      </c>
      <c r="C120" s="198">
        <v>113</v>
      </c>
      <c r="D120" s="198">
        <v>122</v>
      </c>
      <c r="E120" s="198">
        <v>144</v>
      </c>
      <c r="F120" s="198">
        <v>127</v>
      </c>
      <c r="G120" s="198">
        <v>118</v>
      </c>
      <c r="H120" s="198">
        <v>106</v>
      </c>
      <c r="I120" s="198">
        <v>145</v>
      </c>
      <c r="J120" s="198">
        <v>130</v>
      </c>
      <c r="K120" s="198">
        <v>1005</v>
      </c>
      <c r="L120" s="181">
        <f t="shared" si="16"/>
        <v>8</v>
      </c>
      <c r="M120" s="197">
        <f t="shared" si="17"/>
        <v>125.625</v>
      </c>
      <c r="N120" s="183" t="s">
        <v>101</v>
      </c>
      <c r="O120" s="180" t="s">
        <v>194</v>
      </c>
      <c r="P120" s="209">
        <f t="shared" si="11"/>
        <v>0</v>
      </c>
    </row>
    <row r="121" spans="1:16" ht="16.2" thickBot="1" x14ac:dyDescent="0.3">
      <c r="A121" s="187">
        <v>12</v>
      </c>
      <c r="B121" s="6" t="s">
        <v>149</v>
      </c>
      <c r="C121" s="198">
        <v>161</v>
      </c>
      <c r="D121" s="198">
        <v>146</v>
      </c>
      <c r="E121" s="198">
        <v>146</v>
      </c>
      <c r="F121" s="199">
        <v>227</v>
      </c>
      <c r="G121" s="199">
        <v>225</v>
      </c>
      <c r="H121" s="199">
        <v>200</v>
      </c>
      <c r="I121" s="198">
        <v>141</v>
      </c>
      <c r="J121" s="198">
        <v>155</v>
      </c>
      <c r="K121" s="198">
        <v>1401</v>
      </c>
      <c r="L121" s="181">
        <f t="shared" si="16"/>
        <v>8</v>
      </c>
      <c r="M121" s="197">
        <f t="shared" si="17"/>
        <v>175.125</v>
      </c>
      <c r="N121" s="183" t="s">
        <v>101</v>
      </c>
      <c r="O121" s="180" t="s">
        <v>194</v>
      </c>
      <c r="P121" s="209">
        <f t="shared" si="11"/>
        <v>3</v>
      </c>
    </row>
    <row r="122" spans="1:16" ht="16.2" thickBot="1" x14ac:dyDescent="0.3">
      <c r="A122" s="187">
        <v>13</v>
      </c>
      <c r="B122" s="6" t="s">
        <v>21</v>
      </c>
      <c r="C122" s="198">
        <v>170</v>
      </c>
      <c r="D122" s="198">
        <v>154</v>
      </c>
      <c r="E122" s="198">
        <v>195</v>
      </c>
      <c r="F122" s="198">
        <v>186</v>
      </c>
      <c r="G122" s="198">
        <v>171</v>
      </c>
      <c r="H122" s="199">
        <v>226</v>
      </c>
      <c r="I122" s="198">
        <v>178</v>
      </c>
      <c r="J122" s="198">
        <v>178</v>
      </c>
      <c r="K122" s="198">
        <v>1458</v>
      </c>
      <c r="L122" s="181">
        <f t="shared" si="16"/>
        <v>8</v>
      </c>
      <c r="M122" s="197">
        <f t="shared" si="17"/>
        <v>182.25</v>
      </c>
      <c r="N122" s="183" t="s">
        <v>101</v>
      </c>
      <c r="O122" s="180" t="s">
        <v>194</v>
      </c>
      <c r="P122" s="209">
        <f t="shared" si="11"/>
        <v>1</v>
      </c>
    </row>
    <row r="123" spans="1:16" ht="16.2" thickBot="1" x14ac:dyDescent="0.3">
      <c r="A123" s="187">
        <v>14</v>
      </c>
      <c r="B123" s="6" t="s">
        <v>148</v>
      </c>
      <c r="C123" s="198">
        <v>188</v>
      </c>
      <c r="D123" s="198">
        <v>173</v>
      </c>
      <c r="E123" s="198">
        <v>160</v>
      </c>
      <c r="F123" s="198">
        <v>182</v>
      </c>
      <c r="G123" s="198">
        <v>178</v>
      </c>
      <c r="H123" s="198">
        <v>168</v>
      </c>
      <c r="I123" s="198">
        <v>178</v>
      </c>
      <c r="J123" s="198">
        <v>160</v>
      </c>
      <c r="K123" s="198">
        <v>1387</v>
      </c>
      <c r="L123" s="181">
        <f t="shared" si="16"/>
        <v>8</v>
      </c>
      <c r="M123" s="197">
        <f t="shared" si="17"/>
        <v>173.375</v>
      </c>
      <c r="N123" s="183" t="s">
        <v>101</v>
      </c>
      <c r="O123" s="180" t="s">
        <v>194</v>
      </c>
      <c r="P123" s="209">
        <f t="shared" si="11"/>
        <v>0</v>
      </c>
    </row>
    <row r="124" spans="1:16" ht="16.2" thickBot="1" x14ac:dyDescent="0.3">
      <c r="A124" s="187">
        <v>15</v>
      </c>
      <c r="B124" s="6" t="s">
        <v>66</v>
      </c>
      <c r="C124" s="198">
        <v>137</v>
      </c>
      <c r="D124" s="198">
        <v>188</v>
      </c>
      <c r="E124" s="198">
        <v>192</v>
      </c>
      <c r="F124" s="198">
        <v>198</v>
      </c>
      <c r="G124" s="198">
        <v>177</v>
      </c>
      <c r="H124" s="198">
        <v>146</v>
      </c>
      <c r="I124" s="198">
        <v>187</v>
      </c>
      <c r="J124" s="198">
        <v>139</v>
      </c>
      <c r="K124" s="198">
        <v>1364</v>
      </c>
      <c r="L124" s="181">
        <f t="shared" si="16"/>
        <v>8</v>
      </c>
      <c r="M124" s="197">
        <f t="shared" si="17"/>
        <v>170.5</v>
      </c>
      <c r="N124" s="183" t="s">
        <v>101</v>
      </c>
      <c r="O124" s="180" t="s">
        <v>194</v>
      </c>
      <c r="P124" s="209">
        <f t="shared" si="11"/>
        <v>0</v>
      </c>
    </row>
    <row r="125" spans="1:16" ht="16.2" thickBot="1" x14ac:dyDescent="0.3">
      <c r="A125" s="187">
        <v>16</v>
      </c>
      <c r="B125" s="6" t="s">
        <v>25</v>
      </c>
      <c r="C125" s="198">
        <v>159</v>
      </c>
      <c r="D125" s="198">
        <v>173</v>
      </c>
      <c r="E125" s="198">
        <v>156</v>
      </c>
      <c r="F125" s="198">
        <v>176</v>
      </c>
      <c r="G125" s="198">
        <v>146</v>
      </c>
      <c r="H125" s="198">
        <v>170</v>
      </c>
      <c r="I125" s="198">
        <v>162</v>
      </c>
      <c r="J125" s="198">
        <v>170</v>
      </c>
      <c r="K125" s="198">
        <v>1312</v>
      </c>
      <c r="L125" s="181">
        <f t="shared" si="16"/>
        <v>8</v>
      </c>
      <c r="M125" s="197">
        <f t="shared" si="17"/>
        <v>164</v>
      </c>
      <c r="N125" s="183" t="s">
        <v>101</v>
      </c>
      <c r="O125" s="180" t="s">
        <v>194</v>
      </c>
      <c r="P125" s="209">
        <f t="shared" si="11"/>
        <v>0</v>
      </c>
    </row>
    <row r="126" spans="1:16" ht="16.2" thickBot="1" x14ac:dyDescent="0.3">
      <c r="A126" s="187">
        <v>17</v>
      </c>
      <c r="B126" s="6" t="s">
        <v>46</v>
      </c>
      <c r="C126" s="198">
        <v>168</v>
      </c>
      <c r="D126" s="198">
        <v>147</v>
      </c>
      <c r="E126" s="199">
        <v>203</v>
      </c>
      <c r="F126" s="198">
        <v>192</v>
      </c>
      <c r="G126" s="198">
        <v>141</v>
      </c>
      <c r="H126" s="198">
        <v>169</v>
      </c>
      <c r="I126" s="198">
        <v>145</v>
      </c>
      <c r="J126" s="198">
        <v>184</v>
      </c>
      <c r="K126" s="198">
        <v>1349</v>
      </c>
      <c r="L126" s="181">
        <f t="shared" si="16"/>
        <v>8</v>
      </c>
      <c r="M126" s="197">
        <f t="shared" si="17"/>
        <v>168.625</v>
      </c>
      <c r="N126" s="183" t="s">
        <v>101</v>
      </c>
      <c r="O126" s="180" t="s">
        <v>194</v>
      </c>
      <c r="P126" s="209">
        <f t="shared" si="11"/>
        <v>1</v>
      </c>
    </row>
    <row r="127" spans="1:16" ht="16.2" thickBot="1" x14ac:dyDescent="0.3">
      <c r="A127" s="187">
        <v>18</v>
      </c>
      <c r="B127" s="6" t="s">
        <v>79</v>
      </c>
      <c r="C127" s="198">
        <v>189</v>
      </c>
      <c r="D127" s="198">
        <v>168</v>
      </c>
      <c r="E127" s="198">
        <v>161</v>
      </c>
      <c r="F127" s="198">
        <v>159</v>
      </c>
      <c r="G127" s="198">
        <v>169</v>
      </c>
      <c r="H127" s="198">
        <v>182</v>
      </c>
      <c r="I127" s="198">
        <v>159</v>
      </c>
      <c r="J127" s="198">
        <v>182</v>
      </c>
      <c r="K127" s="198">
        <v>1369</v>
      </c>
      <c r="L127" s="181">
        <f t="shared" si="16"/>
        <v>8</v>
      </c>
      <c r="M127" s="197">
        <f t="shared" si="17"/>
        <v>171.125</v>
      </c>
      <c r="N127" s="183" t="s">
        <v>101</v>
      </c>
      <c r="O127" s="180" t="s">
        <v>194</v>
      </c>
      <c r="P127" s="209">
        <f t="shared" si="11"/>
        <v>0</v>
      </c>
    </row>
    <row r="128" spans="1:16" ht="16.2" thickBot="1" x14ac:dyDescent="0.3">
      <c r="A128" s="187">
        <v>19</v>
      </c>
      <c r="B128" s="6" t="s">
        <v>141</v>
      </c>
      <c r="C128" s="198">
        <v>181</v>
      </c>
      <c r="D128" s="199">
        <v>203</v>
      </c>
      <c r="E128" s="198">
        <v>136</v>
      </c>
      <c r="F128" s="198">
        <v>146</v>
      </c>
      <c r="G128" s="198">
        <v>155</v>
      </c>
      <c r="H128" s="198">
        <v>159</v>
      </c>
      <c r="I128" s="198">
        <v>170</v>
      </c>
      <c r="J128" s="198">
        <v>182</v>
      </c>
      <c r="K128" s="198">
        <v>1332</v>
      </c>
      <c r="L128" s="181">
        <f t="shared" si="16"/>
        <v>8</v>
      </c>
      <c r="M128" s="197">
        <f t="shared" si="17"/>
        <v>166.5</v>
      </c>
      <c r="N128" s="183" t="s">
        <v>101</v>
      </c>
      <c r="O128" s="180" t="s">
        <v>194</v>
      </c>
      <c r="P128" s="209">
        <f t="shared" si="11"/>
        <v>1</v>
      </c>
    </row>
    <row r="129" spans="1:16" ht="16.2" thickBot="1" x14ac:dyDescent="0.3">
      <c r="A129" s="187">
        <v>20</v>
      </c>
      <c r="B129" s="6" t="s">
        <v>65</v>
      </c>
      <c r="C129" s="198">
        <v>185</v>
      </c>
      <c r="D129" s="198">
        <v>169</v>
      </c>
      <c r="E129" s="198">
        <v>177</v>
      </c>
      <c r="F129" s="199">
        <v>200</v>
      </c>
      <c r="G129" s="198">
        <v>183</v>
      </c>
      <c r="H129" s="198">
        <v>114</v>
      </c>
      <c r="I129" s="198">
        <v>153</v>
      </c>
      <c r="J129" s="198">
        <v>181</v>
      </c>
      <c r="K129" s="198">
        <v>1362</v>
      </c>
      <c r="L129" s="181">
        <f t="shared" si="16"/>
        <v>8</v>
      </c>
      <c r="M129" s="197">
        <f t="shared" si="17"/>
        <v>170.25</v>
      </c>
      <c r="N129" s="183" t="s">
        <v>101</v>
      </c>
      <c r="O129" s="180" t="s">
        <v>194</v>
      </c>
      <c r="P129" s="209">
        <f t="shared" si="11"/>
        <v>1</v>
      </c>
    </row>
    <row r="130" spans="1:16" ht="16.2" thickBot="1" x14ac:dyDescent="0.3">
      <c r="A130" s="187">
        <v>21</v>
      </c>
      <c r="B130" s="6" t="s">
        <v>140</v>
      </c>
      <c r="C130" s="198">
        <v>125</v>
      </c>
      <c r="D130" s="198">
        <v>190</v>
      </c>
      <c r="E130" s="198">
        <v>151</v>
      </c>
      <c r="F130" s="198">
        <v>154</v>
      </c>
      <c r="G130" s="198">
        <v>186</v>
      </c>
      <c r="H130" s="198">
        <v>137</v>
      </c>
      <c r="I130" s="198">
        <v>166</v>
      </c>
      <c r="J130" s="198">
        <v>139</v>
      </c>
      <c r="K130" s="198">
        <v>1248</v>
      </c>
      <c r="L130" s="181">
        <f t="shared" si="16"/>
        <v>8</v>
      </c>
      <c r="M130" s="197">
        <f t="shared" si="17"/>
        <v>156</v>
      </c>
      <c r="N130" s="183" t="s">
        <v>101</v>
      </c>
      <c r="O130" s="180" t="s">
        <v>194</v>
      </c>
      <c r="P130" s="209">
        <f t="shared" si="11"/>
        <v>0</v>
      </c>
    </row>
    <row r="131" spans="1:16" ht="16.2" thickBot="1" x14ac:dyDescent="0.3">
      <c r="A131" s="187">
        <v>22</v>
      </c>
      <c r="B131" s="6" t="s">
        <v>24</v>
      </c>
      <c r="C131" s="198">
        <v>97</v>
      </c>
      <c r="D131" s="198">
        <v>166</v>
      </c>
      <c r="E131" s="198">
        <v>173</v>
      </c>
      <c r="F131" s="198">
        <v>148</v>
      </c>
      <c r="G131" s="198">
        <v>147</v>
      </c>
      <c r="H131" s="198">
        <v>175</v>
      </c>
      <c r="I131" s="198">
        <v>189</v>
      </c>
      <c r="J131" s="198">
        <v>166</v>
      </c>
      <c r="K131" s="198">
        <v>1261</v>
      </c>
      <c r="L131" s="181">
        <f t="shared" si="16"/>
        <v>8</v>
      </c>
      <c r="M131" s="197">
        <f t="shared" si="17"/>
        <v>157.625</v>
      </c>
      <c r="N131" s="183" t="s">
        <v>101</v>
      </c>
      <c r="O131" s="180" t="s">
        <v>194</v>
      </c>
      <c r="P131" s="209">
        <f t="shared" ref="P131:P194" si="18">COUNTIF(C131:J131,"&gt;199")</f>
        <v>0</v>
      </c>
    </row>
    <row r="132" spans="1:16" ht="16.2" thickBot="1" x14ac:dyDescent="0.3">
      <c r="A132" s="187">
        <v>23</v>
      </c>
      <c r="B132" s="6" t="s">
        <v>174</v>
      </c>
      <c r="C132" s="198">
        <v>176</v>
      </c>
      <c r="D132" s="198">
        <v>165</v>
      </c>
      <c r="E132" s="198">
        <v>180</v>
      </c>
      <c r="F132" s="198">
        <v>166</v>
      </c>
      <c r="G132" s="198">
        <v>173</v>
      </c>
      <c r="H132" s="198">
        <v>155</v>
      </c>
      <c r="I132" s="198">
        <v>125</v>
      </c>
      <c r="J132" s="198">
        <v>138</v>
      </c>
      <c r="K132" s="198">
        <v>1278</v>
      </c>
      <c r="L132" s="181">
        <f t="shared" si="16"/>
        <v>8</v>
      </c>
      <c r="M132" s="197">
        <f t="shared" si="17"/>
        <v>159.75</v>
      </c>
      <c r="N132" s="183" t="s">
        <v>101</v>
      </c>
      <c r="O132" s="180" t="s">
        <v>194</v>
      </c>
      <c r="P132" s="209">
        <f t="shared" si="18"/>
        <v>0</v>
      </c>
    </row>
    <row r="133" spans="1:16" ht="16.2" thickBot="1" x14ac:dyDescent="0.3">
      <c r="A133" s="187">
        <v>24</v>
      </c>
      <c r="B133" s="6" t="s">
        <v>157</v>
      </c>
      <c r="C133" s="198">
        <v>131</v>
      </c>
      <c r="D133" s="198">
        <v>150</v>
      </c>
      <c r="E133" s="198">
        <v>178</v>
      </c>
      <c r="F133" s="198">
        <v>136</v>
      </c>
      <c r="G133" s="198">
        <v>126</v>
      </c>
      <c r="H133" s="198">
        <v>182</v>
      </c>
      <c r="I133" s="198">
        <v>148</v>
      </c>
      <c r="J133" s="198">
        <v>128</v>
      </c>
      <c r="K133" s="198">
        <v>1179</v>
      </c>
      <c r="L133" s="181">
        <f t="shared" si="16"/>
        <v>8</v>
      </c>
      <c r="M133" s="197">
        <f t="shared" si="17"/>
        <v>147.375</v>
      </c>
      <c r="N133" s="183" t="s">
        <v>101</v>
      </c>
      <c r="O133" s="180" t="s">
        <v>194</v>
      </c>
      <c r="P133" s="209">
        <f t="shared" si="18"/>
        <v>0</v>
      </c>
    </row>
    <row r="134" spans="1:16" ht="16.2" thickBot="1" x14ac:dyDescent="0.3">
      <c r="A134" s="187">
        <v>25</v>
      </c>
      <c r="B134" s="6" t="s">
        <v>43</v>
      </c>
      <c r="C134" s="198">
        <v>141</v>
      </c>
      <c r="D134" s="198">
        <v>159</v>
      </c>
      <c r="E134" s="198">
        <v>163</v>
      </c>
      <c r="F134" s="199">
        <v>211</v>
      </c>
      <c r="G134" s="198">
        <v>135</v>
      </c>
      <c r="H134" s="198">
        <v>173</v>
      </c>
      <c r="I134" s="198">
        <v>160</v>
      </c>
      <c r="J134" s="198">
        <v>174</v>
      </c>
      <c r="K134" s="198">
        <v>1316</v>
      </c>
      <c r="L134" s="181">
        <f t="shared" si="16"/>
        <v>8</v>
      </c>
      <c r="M134" s="197">
        <f t="shared" si="17"/>
        <v>164.5</v>
      </c>
      <c r="N134" s="183" t="s">
        <v>101</v>
      </c>
      <c r="O134" s="180" t="s">
        <v>194</v>
      </c>
      <c r="P134" s="209">
        <f t="shared" si="18"/>
        <v>1</v>
      </c>
    </row>
    <row r="135" spans="1:16" ht="16.2" thickBot="1" x14ac:dyDescent="0.3">
      <c r="A135" s="187">
        <v>26</v>
      </c>
      <c r="B135" s="6" t="s">
        <v>78</v>
      </c>
      <c r="C135" s="198">
        <v>156</v>
      </c>
      <c r="D135" s="198">
        <v>165</v>
      </c>
      <c r="E135" s="198">
        <v>158</v>
      </c>
      <c r="F135" s="198">
        <v>145</v>
      </c>
      <c r="G135" s="198">
        <v>126</v>
      </c>
      <c r="H135" s="198">
        <v>157</v>
      </c>
      <c r="I135" s="198">
        <v>126</v>
      </c>
      <c r="J135" s="198">
        <v>160</v>
      </c>
      <c r="K135" s="198">
        <v>1193</v>
      </c>
      <c r="L135" s="181">
        <f t="shared" si="16"/>
        <v>8</v>
      </c>
      <c r="M135" s="197">
        <f t="shared" si="17"/>
        <v>149.125</v>
      </c>
      <c r="N135" s="183" t="s">
        <v>101</v>
      </c>
      <c r="O135" s="180" t="s">
        <v>194</v>
      </c>
      <c r="P135" s="209">
        <f t="shared" si="18"/>
        <v>0</v>
      </c>
    </row>
    <row r="136" spans="1:16" ht="16.2" thickBot="1" x14ac:dyDescent="0.3">
      <c r="A136" s="187">
        <v>27</v>
      </c>
      <c r="B136" s="6" t="s">
        <v>175</v>
      </c>
      <c r="C136" s="198">
        <v>137</v>
      </c>
      <c r="D136" s="198">
        <v>178</v>
      </c>
      <c r="E136" s="198">
        <v>169</v>
      </c>
      <c r="F136" s="198">
        <v>149</v>
      </c>
      <c r="G136" s="198">
        <v>116</v>
      </c>
      <c r="H136" s="198">
        <v>156</v>
      </c>
      <c r="I136" s="198">
        <v>141</v>
      </c>
      <c r="J136" s="198">
        <v>178</v>
      </c>
      <c r="K136" s="198">
        <v>1224</v>
      </c>
      <c r="L136" s="181">
        <f t="shared" si="16"/>
        <v>8</v>
      </c>
      <c r="M136" s="197">
        <f t="shared" si="17"/>
        <v>153</v>
      </c>
      <c r="N136" s="183" t="s">
        <v>101</v>
      </c>
      <c r="O136" s="180" t="s">
        <v>194</v>
      </c>
      <c r="P136" s="209">
        <f t="shared" si="18"/>
        <v>0</v>
      </c>
    </row>
    <row r="137" spans="1:16" ht="16.2" thickBot="1" x14ac:dyDescent="0.3">
      <c r="A137" s="187">
        <v>28</v>
      </c>
      <c r="B137" s="6" t="s">
        <v>94</v>
      </c>
      <c r="C137" s="199">
        <v>220</v>
      </c>
      <c r="D137" s="198">
        <v>135</v>
      </c>
      <c r="E137" s="198">
        <v>155</v>
      </c>
      <c r="F137" s="198">
        <v>144</v>
      </c>
      <c r="G137" s="198">
        <v>184</v>
      </c>
      <c r="H137" s="198">
        <v>152</v>
      </c>
      <c r="I137" s="198">
        <v>175</v>
      </c>
      <c r="J137" s="198">
        <v>146</v>
      </c>
      <c r="K137" s="198">
        <v>1311</v>
      </c>
      <c r="L137" s="181">
        <f t="shared" si="16"/>
        <v>8</v>
      </c>
      <c r="M137" s="197">
        <f t="shared" si="17"/>
        <v>163.875</v>
      </c>
      <c r="N137" s="183" t="s">
        <v>101</v>
      </c>
      <c r="O137" s="180" t="s">
        <v>194</v>
      </c>
      <c r="P137" s="209">
        <f t="shared" si="18"/>
        <v>1</v>
      </c>
    </row>
    <row r="138" spans="1:16" ht="16.2" thickBot="1" x14ac:dyDescent="0.3">
      <c r="A138" s="187">
        <v>29</v>
      </c>
      <c r="B138" s="6" t="s">
        <v>93</v>
      </c>
      <c r="C138" s="198">
        <v>158</v>
      </c>
      <c r="D138" s="198">
        <v>133</v>
      </c>
      <c r="E138" s="198">
        <v>108</v>
      </c>
      <c r="F138" s="198">
        <v>156</v>
      </c>
      <c r="G138" s="198">
        <v>143</v>
      </c>
      <c r="H138" s="198">
        <v>164</v>
      </c>
      <c r="I138" s="198">
        <v>154</v>
      </c>
      <c r="J138" s="198">
        <v>143</v>
      </c>
      <c r="K138" s="198">
        <v>1159</v>
      </c>
      <c r="L138" s="181">
        <f t="shared" si="16"/>
        <v>8</v>
      </c>
      <c r="M138" s="197">
        <f t="shared" si="17"/>
        <v>144.875</v>
      </c>
      <c r="N138" s="183" t="s">
        <v>101</v>
      </c>
      <c r="O138" s="180" t="s">
        <v>194</v>
      </c>
      <c r="P138" s="209">
        <f t="shared" si="18"/>
        <v>0</v>
      </c>
    </row>
    <row r="139" spans="1:16" ht="16.2" thickBot="1" x14ac:dyDescent="0.3">
      <c r="A139" s="187">
        <v>30</v>
      </c>
      <c r="B139" s="6" t="s">
        <v>68</v>
      </c>
      <c r="C139" s="198">
        <v>157</v>
      </c>
      <c r="D139" s="198">
        <v>132</v>
      </c>
      <c r="E139" s="198">
        <v>149</v>
      </c>
      <c r="F139" s="198">
        <v>144</v>
      </c>
      <c r="G139" s="198">
        <v>155</v>
      </c>
      <c r="H139" s="198">
        <v>189</v>
      </c>
      <c r="I139" s="198">
        <v>155</v>
      </c>
      <c r="J139" s="198">
        <v>135</v>
      </c>
      <c r="K139" s="198">
        <v>1216</v>
      </c>
      <c r="L139" s="181">
        <f t="shared" si="16"/>
        <v>8</v>
      </c>
      <c r="M139" s="197">
        <f t="shared" si="17"/>
        <v>152</v>
      </c>
      <c r="N139" s="183" t="s">
        <v>101</v>
      </c>
      <c r="O139" s="180" t="s">
        <v>194</v>
      </c>
      <c r="P139" s="209">
        <f t="shared" si="18"/>
        <v>0</v>
      </c>
    </row>
    <row r="140" spans="1:16" ht="16.2" thickBot="1" x14ac:dyDescent="0.3">
      <c r="A140" s="187">
        <v>31</v>
      </c>
      <c r="B140" s="6" t="s">
        <v>176</v>
      </c>
      <c r="C140" s="198">
        <v>159</v>
      </c>
      <c r="D140" s="198">
        <v>161</v>
      </c>
      <c r="E140" s="198">
        <v>161</v>
      </c>
      <c r="F140" s="198">
        <v>137</v>
      </c>
      <c r="G140" s="198">
        <v>144</v>
      </c>
      <c r="H140" s="198">
        <v>165</v>
      </c>
      <c r="I140" s="198">
        <v>152</v>
      </c>
      <c r="J140" s="198">
        <v>154</v>
      </c>
      <c r="K140" s="198">
        <v>1233</v>
      </c>
      <c r="L140" s="181">
        <f t="shared" si="16"/>
        <v>8</v>
      </c>
      <c r="M140" s="197">
        <f t="shared" si="17"/>
        <v>154.125</v>
      </c>
      <c r="N140" s="183" t="s">
        <v>101</v>
      </c>
      <c r="O140" s="180" t="s">
        <v>194</v>
      </c>
      <c r="P140" s="209">
        <f t="shared" si="18"/>
        <v>0</v>
      </c>
    </row>
    <row r="141" spans="1:16" ht="16.2" thickBot="1" x14ac:dyDescent="0.3">
      <c r="A141" s="187">
        <v>32</v>
      </c>
      <c r="B141" s="6" t="s">
        <v>168</v>
      </c>
      <c r="C141" s="198">
        <v>136</v>
      </c>
      <c r="D141" s="198">
        <v>178</v>
      </c>
      <c r="E141" s="198">
        <v>154</v>
      </c>
      <c r="F141" s="198">
        <v>150</v>
      </c>
      <c r="G141" s="198">
        <v>157</v>
      </c>
      <c r="H141" s="198">
        <v>128</v>
      </c>
      <c r="I141" s="198">
        <v>98</v>
      </c>
      <c r="J141" s="198">
        <v>125</v>
      </c>
      <c r="K141" s="198">
        <v>1126</v>
      </c>
      <c r="L141" s="181">
        <f t="shared" si="16"/>
        <v>8</v>
      </c>
      <c r="M141" s="197">
        <f t="shared" si="17"/>
        <v>140.75</v>
      </c>
      <c r="N141" s="183" t="s">
        <v>101</v>
      </c>
      <c r="O141" s="180" t="s">
        <v>194</v>
      </c>
      <c r="P141" s="209">
        <f t="shared" si="18"/>
        <v>0</v>
      </c>
    </row>
    <row r="142" spans="1:16" ht="15.6" thickBot="1" x14ac:dyDescent="0.3">
      <c r="A142" s="190">
        <v>1</v>
      </c>
      <c r="B142" s="6" t="s">
        <v>42</v>
      </c>
      <c r="C142" s="198">
        <v>188</v>
      </c>
      <c r="D142" s="199">
        <v>222</v>
      </c>
      <c r="E142" s="198">
        <v>191</v>
      </c>
      <c r="F142" s="199">
        <v>200</v>
      </c>
      <c r="G142" s="198">
        <v>195</v>
      </c>
      <c r="H142" s="198">
        <v>162</v>
      </c>
      <c r="I142" s="200"/>
      <c r="J142" s="200"/>
      <c r="K142" s="198">
        <v>1158</v>
      </c>
      <c r="L142" s="198">
        <f>COUNT(C142:H142)</f>
        <v>6</v>
      </c>
      <c r="M142" s="201">
        <f>SUM(K142/L142)</f>
        <v>193</v>
      </c>
      <c r="N142" s="183" t="s">
        <v>99</v>
      </c>
      <c r="O142" s="180" t="s">
        <v>89</v>
      </c>
      <c r="P142" s="209">
        <f t="shared" si="18"/>
        <v>2</v>
      </c>
    </row>
    <row r="143" spans="1:16" ht="15.6" thickBot="1" x14ac:dyDescent="0.3">
      <c r="A143" s="190">
        <v>2</v>
      </c>
      <c r="B143" s="6" t="s">
        <v>74</v>
      </c>
      <c r="C143" s="198">
        <v>166</v>
      </c>
      <c r="D143" s="199">
        <v>202</v>
      </c>
      <c r="E143" s="198">
        <v>182</v>
      </c>
      <c r="F143" s="198">
        <v>176</v>
      </c>
      <c r="G143" s="199">
        <v>213</v>
      </c>
      <c r="H143" s="198">
        <v>170</v>
      </c>
      <c r="I143" s="200"/>
      <c r="J143" s="200"/>
      <c r="K143" s="198">
        <v>1109</v>
      </c>
      <c r="L143" s="198">
        <f>COUNT(C143:H143)</f>
        <v>6</v>
      </c>
      <c r="M143" s="201">
        <f t="shared" ref="M143:M147" si="19">SUM(K143/L143)</f>
        <v>184.83333333333334</v>
      </c>
      <c r="N143" s="183" t="s">
        <v>99</v>
      </c>
      <c r="O143" s="180" t="s">
        <v>89</v>
      </c>
      <c r="P143" s="209">
        <f t="shared" si="18"/>
        <v>2</v>
      </c>
    </row>
    <row r="144" spans="1:16" ht="15.6" thickBot="1" x14ac:dyDescent="0.3">
      <c r="A144" s="190">
        <v>3</v>
      </c>
      <c r="B144" s="6" t="s">
        <v>71</v>
      </c>
      <c r="C144" s="198">
        <v>168</v>
      </c>
      <c r="D144" s="198">
        <v>175</v>
      </c>
      <c r="E144" s="198">
        <v>192</v>
      </c>
      <c r="F144" s="198">
        <v>163</v>
      </c>
      <c r="G144" s="198">
        <v>158</v>
      </c>
      <c r="H144" s="198">
        <v>181</v>
      </c>
      <c r="I144" s="200"/>
      <c r="J144" s="200"/>
      <c r="K144" s="198">
        <v>1037</v>
      </c>
      <c r="L144" s="198">
        <f>COUNT(C144:H144)</f>
        <v>6</v>
      </c>
      <c r="M144" s="201">
        <f t="shared" si="19"/>
        <v>172.83333333333334</v>
      </c>
      <c r="N144" s="183" t="s">
        <v>99</v>
      </c>
      <c r="O144" s="180" t="s">
        <v>89</v>
      </c>
      <c r="P144" s="209">
        <f t="shared" si="18"/>
        <v>0</v>
      </c>
    </row>
    <row r="145" spans="1:16" ht="15.6" thickBot="1" x14ac:dyDescent="0.3">
      <c r="A145" s="190">
        <v>4</v>
      </c>
      <c r="B145" s="6" t="s">
        <v>73</v>
      </c>
      <c r="C145" s="198">
        <v>132</v>
      </c>
      <c r="D145" s="198">
        <v>156</v>
      </c>
      <c r="E145" s="198">
        <v>132</v>
      </c>
      <c r="F145" s="198">
        <v>183</v>
      </c>
      <c r="G145" s="198">
        <v>197</v>
      </c>
      <c r="H145" s="198">
        <v>186</v>
      </c>
      <c r="I145" s="200"/>
      <c r="J145" s="200"/>
      <c r="K145" s="198">
        <v>986</v>
      </c>
      <c r="L145" s="198">
        <f>COUNT(C145:H145)</f>
        <v>6</v>
      </c>
      <c r="M145" s="201">
        <f t="shared" si="19"/>
        <v>164.33333333333334</v>
      </c>
      <c r="N145" s="183" t="s">
        <v>99</v>
      </c>
      <c r="O145" s="180" t="s">
        <v>89</v>
      </c>
      <c r="P145" s="209">
        <f t="shared" si="18"/>
        <v>0</v>
      </c>
    </row>
    <row r="146" spans="1:16" ht="15.6" thickBot="1" x14ac:dyDescent="0.3">
      <c r="A146" s="190">
        <v>5</v>
      </c>
      <c r="B146" s="6" t="s">
        <v>53</v>
      </c>
      <c r="C146" s="198">
        <v>150</v>
      </c>
      <c r="D146" s="198">
        <v>126</v>
      </c>
      <c r="E146" s="198">
        <v>146</v>
      </c>
      <c r="F146" s="198">
        <v>180</v>
      </c>
      <c r="G146" s="198">
        <v>166</v>
      </c>
      <c r="H146" s="198">
        <v>179</v>
      </c>
      <c r="I146" s="200"/>
      <c r="J146" s="200"/>
      <c r="K146" s="198">
        <v>947</v>
      </c>
      <c r="L146" s="198">
        <f>COUNT(C146:H146)</f>
        <v>6</v>
      </c>
      <c r="M146" s="201">
        <f t="shared" si="19"/>
        <v>157.83333333333334</v>
      </c>
      <c r="N146" s="183" t="s">
        <v>99</v>
      </c>
      <c r="O146" s="180" t="s">
        <v>89</v>
      </c>
      <c r="P146" s="209">
        <f t="shared" si="18"/>
        <v>0</v>
      </c>
    </row>
    <row r="147" spans="1:16" ht="15.6" thickBot="1" x14ac:dyDescent="0.3">
      <c r="A147" s="190">
        <v>6</v>
      </c>
      <c r="B147" s="6" t="s">
        <v>38</v>
      </c>
      <c r="C147" s="198">
        <v>130</v>
      </c>
      <c r="D147" s="198">
        <v>135</v>
      </c>
      <c r="E147" s="198">
        <v>146</v>
      </c>
      <c r="F147" s="198">
        <v>150</v>
      </c>
      <c r="G147" s="198">
        <v>163</v>
      </c>
      <c r="H147" s="198">
        <v>159</v>
      </c>
      <c r="I147" s="200"/>
      <c r="J147" s="200"/>
      <c r="K147" s="198">
        <v>883</v>
      </c>
      <c r="L147" s="198">
        <f>COUNT(C147:H147)</f>
        <v>6</v>
      </c>
      <c r="M147" s="201">
        <f t="shared" si="19"/>
        <v>147.16666666666666</v>
      </c>
      <c r="N147" s="183" t="s">
        <v>99</v>
      </c>
      <c r="O147" s="180" t="s">
        <v>89</v>
      </c>
      <c r="P147" s="209">
        <f t="shared" si="18"/>
        <v>0</v>
      </c>
    </row>
    <row r="148" spans="1:16" ht="16.2" thickBot="1" x14ac:dyDescent="0.3">
      <c r="A148" s="190">
        <v>1</v>
      </c>
      <c r="B148" s="6" t="s">
        <v>55</v>
      </c>
      <c r="C148" s="199">
        <v>202</v>
      </c>
      <c r="D148" s="198">
        <v>165</v>
      </c>
      <c r="E148" s="202">
        <v>277</v>
      </c>
      <c r="F148" s="198">
        <v>143</v>
      </c>
      <c r="G148" s="198">
        <v>183</v>
      </c>
      <c r="H148" s="198">
        <v>148</v>
      </c>
      <c r="I148" s="200"/>
      <c r="J148" s="200"/>
      <c r="K148" s="198">
        <v>1118</v>
      </c>
      <c r="L148" s="198">
        <f>COUNT(C148:H148)</f>
        <v>6</v>
      </c>
      <c r="M148" s="201">
        <f>SUM(K148/L148)</f>
        <v>186.33333333333334</v>
      </c>
      <c r="N148" s="183" t="s">
        <v>100</v>
      </c>
      <c r="O148" s="180" t="s">
        <v>89</v>
      </c>
      <c r="P148" s="209">
        <f t="shared" si="18"/>
        <v>2</v>
      </c>
    </row>
    <row r="149" spans="1:16" ht="15.6" thickBot="1" x14ac:dyDescent="0.3">
      <c r="A149" s="190">
        <v>2</v>
      </c>
      <c r="B149" s="6" t="s">
        <v>153</v>
      </c>
      <c r="C149" s="198">
        <v>157</v>
      </c>
      <c r="D149" s="198">
        <v>163</v>
      </c>
      <c r="E149" s="199">
        <v>238</v>
      </c>
      <c r="F149" s="198">
        <v>171</v>
      </c>
      <c r="G149" s="198">
        <v>190</v>
      </c>
      <c r="H149" s="198">
        <v>171</v>
      </c>
      <c r="I149" s="200"/>
      <c r="J149" s="200"/>
      <c r="K149" s="198">
        <v>1090</v>
      </c>
      <c r="L149" s="198">
        <f>COUNT(C149:H149)</f>
        <v>6</v>
      </c>
      <c r="M149" s="201">
        <f t="shared" ref="M149:M156" si="20">SUM(K149/L149)</f>
        <v>181.66666666666666</v>
      </c>
      <c r="N149" s="183" t="s">
        <v>100</v>
      </c>
      <c r="O149" s="180" t="s">
        <v>89</v>
      </c>
      <c r="P149" s="209">
        <f t="shared" si="18"/>
        <v>1</v>
      </c>
    </row>
    <row r="150" spans="1:16" ht="15.6" thickBot="1" x14ac:dyDescent="0.3">
      <c r="A150" s="190">
        <v>3</v>
      </c>
      <c r="B150" s="6" t="s">
        <v>154</v>
      </c>
      <c r="C150" s="199">
        <v>212</v>
      </c>
      <c r="D150" s="198">
        <v>160</v>
      </c>
      <c r="E150" s="198">
        <v>175</v>
      </c>
      <c r="F150" s="198">
        <v>161</v>
      </c>
      <c r="G150" s="199">
        <v>209</v>
      </c>
      <c r="H150" s="198">
        <v>177</v>
      </c>
      <c r="I150" s="200"/>
      <c r="J150" s="200"/>
      <c r="K150" s="198">
        <v>1094</v>
      </c>
      <c r="L150" s="198">
        <f>COUNT(C150:H150)</f>
        <v>6</v>
      </c>
      <c r="M150" s="201">
        <f t="shared" si="20"/>
        <v>182.33333333333334</v>
      </c>
      <c r="N150" s="183" t="s">
        <v>100</v>
      </c>
      <c r="O150" s="180" t="s">
        <v>89</v>
      </c>
      <c r="P150" s="209">
        <f t="shared" si="18"/>
        <v>2</v>
      </c>
    </row>
    <row r="151" spans="1:16" ht="15.6" thickBot="1" x14ac:dyDescent="0.3">
      <c r="A151" s="190">
        <v>4</v>
      </c>
      <c r="B151" s="6" t="s">
        <v>82</v>
      </c>
      <c r="C151" s="198">
        <v>156</v>
      </c>
      <c r="D151" s="198">
        <v>157</v>
      </c>
      <c r="E151" s="198">
        <v>169</v>
      </c>
      <c r="F151" s="198">
        <v>193</v>
      </c>
      <c r="G151" s="198">
        <v>166</v>
      </c>
      <c r="H151" s="198">
        <v>187</v>
      </c>
      <c r="I151" s="200"/>
      <c r="J151" s="200"/>
      <c r="K151" s="198">
        <v>1028</v>
      </c>
      <c r="L151" s="198">
        <f>COUNT(C151:H151)</f>
        <v>6</v>
      </c>
      <c r="M151" s="201">
        <f t="shared" si="20"/>
        <v>171.33333333333334</v>
      </c>
      <c r="N151" s="183" t="s">
        <v>100</v>
      </c>
      <c r="O151" s="180" t="s">
        <v>89</v>
      </c>
      <c r="P151" s="209">
        <f t="shared" si="18"/>
        <v>0</v>
      </c>
    </row>
    <row r="152" spans="1:16" ht="15.6" thickBot="1" x14ac:dyDescent="0.3">
      <c r="A152" s="190">
        <v>5</v>
      </c>
      <c r="B152" s="6" t="s">
        <v>75</v>
      </c>
      <c r="C152" s="198">
        <v>158</v>
      </c>
      <c r="D152" s="198">
        <v>127</v>
      </c>
      <c r="E152" s="198">
        <v>195</v>
      </c>
      <c r="F152" s="198">
        <v>137</v>
      </c>
      <c r="G152" s="198">
        <v>187</v>
      </c>
      <c r="H152" s="198">
        <v>158</v>
      </c>
      <c r="I152" s="200"/>
      <c r="J152" s="200"/>
      <c r="K152" s="198">
        <v>962</v>
      </c>
      <c r="L152" s="198">
        <f>COUNT(C152:H152)</f>
        <v>6</v>
      </c>
      <c r="M152" s="201">
        <f t="shared" si="20"/>
        <v>160.33333333333334</v>
      </c>
      <c r="N152" s="183" t="s">
        <v>100</v>
      </c>
      <c r="O152" s="180" t="s">
        <v>89</v>
      </c>
      <c r="P152" s="209">
        <f t="shared" si="18"/>
        <v>0</v>
      </c>
    </row>
    <row r="153" spans="1:16" ht="15.6" thickBot="1" x14ac:dyDescent="0.3">
      <c r="A153" s="190">
        <v>6</v>
      </c>
      <c r="B153" s="6" t="s">
        <v>45</v>
      </c>
      <c r="C153" s="198">
        <v>180</v>
      </c>
      <c r="D153" s="198">
        <v>169</v>
      </c>
      <c r="E153" s="198">
        <v>162</v>
      </c>
      <c r="F153" s="198">
        <v>164</v>
      </c>
      <c r="G153" s="198">
        <v>177</v>
      </c>
      <c r="H153" s="198">
        <v>145</v>
      </c>
      <c r="I153" s="200"/>
      <c r="J153" s="200"/>
      <c r="K153" s="198">
        <v>997</v>
      </c>
      <c r="L153" s="198">
        <f>COUNT(C153:H153)</f>
        <v>6</v>
      </c>
      <c r="M153" s="201">
        <f t="shared" si="20"/>
        <v>166.16666666666666</v>
      </c>
      <c r="N153" s="183" t="s">
        <v>100</v>
      </c>
      <c r="O153" s="180" t="s">
        <v>89</v>
      </c>
      <c r="P153" s="209">
        <f t="shared" si="18"/>
        <v>0</v>
      </c>
    </row>
    <row r="154" spans="1:16" ht="15.6" thickBot="1" x14ac:dyDescent="0.3">
      <c r="A154" s="190">
        <v>7</v>
      </c>
      <c r="B154" s="6" t="s">
        <v>19</v>
      </c>
      <c r="C154" s="198">
        <v>157</v>
      </c>
      <c r="D154" s="199">
        <v>202</v>
      </c>
      <c r="E154" s="198">
        <v>180</v>
      </c>
      <c r="F154" s="198">
        <v>149</v>
      </c>
      <c r="G154" s="198">
        <v>170</v>
      </c>
      <c r="H154" s="198">
        <v>149</v>
      </c>
      <c r="I154" s="200"/>
      <c r="J154" s="200"/>
      <c r="K154" s="198">
        <v>1007</v>
      </c>
      <c r="L154" s="198">
        <f>COUNT(C154:H154)</f>
        <v>6</v>
      </c>
      <c r="M154" s="201">
        <f t="shared" si="20"/>
        <v>167.83333333333334</v>
      </c>
      <c r="N154" s="183" t="s">
        <v>100</v>
      </c>
      <c r="O154" s="180" t="s">
        <v>89</v>
      </c>
      <c r="P154" s="209">
        <f t="shared" si="18"/>
        <v>1</v>
      </c>
    </row>
    <row r="155" spans="1:16" ht="15.6" thickBot="1" x14ac:dyDescent="0.3">
      <c r="A155" s="190">
        <v>8</v>
      </c>
      <c r="B155" s="6" t="s">
        <v>57</v>
      </c>
      <c r="C155" s="198">
        <v>148</v>
      </c>
      <c r="D155" s="198">
        <v>185</v>
      </c>
      <c r="E155" s="198">
        <v>168</v>
      </c>
      <c r="F155" s="198">
        <v>180</v>
      </c>
      <c r="G155" s="198">
        <v>149</v>
      </c>
      <c r="H155" s="198">
        <v>162</v>
      </c>
      <c r="I155" s="200"/>
      <c r="J155" s="200"/>
      <c r="K155" s="198">
        <v>992</v>
      </c>
      <c r="L155" s="198">
        <f>COUNT(C155:H155)</f>
        <v>6</v>
      </c>
      <c r="M155" s="201">
        <f t="shared" si="20"/>
        <v>165.33333333333334</v>
      </c>
      <c r="N155" s="183" t="s">
        <v>100</v>
      </c>
      <c r="O155" s="180" t="s">
        <v>89</v>
      </c>
      <c r="P155" s="209">
        <f t="shared" si="18"/>
        <v>0</v>
      </c>
    </row>
    <row r="156" spans="1:16" ht="15.6" thickBot="1" x14ac:dyDescent="0.3">
      <c r="A156" s="190">
        <v>9</v>
      </c>
      <c r="B156" s="6" t="s">
        <v>147</v>
      </c>
      <c r="C156" s="199">
        <v>201</v>
      </c>
      <c r="D156" s="198">
        <v>191</v>
      </c>
      <c r="E156" s="198">
        <v>125</v>
      </c>
      <c r="F156" s="198">
        <v>146</v>
      </c>
      <c r="G156" s="198">
        <v>134</v>
      </c>
      <c r="H156" s="198">
        <v>146</v>
      </c>
      <c r="I156" s="200"/>
      <c r="J156" s="200"/>
      <c r="K156" s="198">
        <v>943</v>
      </c>
      <c r="L156" s="198">
        <f>COUNT(C156:H156)</f>
        <v>6</v>
      </c>
      <c r="M156" s="201">
        <f t="shared" si="20"/>
        <v>157.16666666666666</v>
      </c>
      <c r="N156" s="183" t="s">
        <v>100</v>
      </c>
      <c r="O156" s="180" t="s">
        <v>89</v>
      </c>
      <c r="P156" s="209">
        <f t="shared" si="18"/>
        <v>1</v>
      </c>
    </row>
    <row r="157" spans="1:16" ht="16.2" thickBot="1" x14ac:dyDescent="0.3">
      <c r="A157" s="190">
        <v>1</v>
      </c>
      <c r="B157" s="6" t="s">
        <v>148</v>
      </c>
      <c r="C157" s="198">
        <v>195</v>
      </c>
      <c r="D157" s="198">
        <v>143</v>
      </c>
      <c r="E157" s="202">
        <v>250</v>
      </c>
      <c r="F157" s="198">
        <v>151</v>
      </c>
      <c r="G157" s="198">
        <v>180</v>
      </c>
      <c r="H157" s="199">
        <v>249</v>
      </c>
      <c r="I157" s="200"/>
      <c r="J157" s="200"/>
      <c r="K157" s="198">
        <v>1168</v>
      </c>
      <c r="L157" s="198">
        <f>COUNT(C157:H157)</f>
        <v>6</v>
      </c>
      <c r="M157" s="201">
        <f t="shared" ref="M157:M175" si="21">SUM(K157/L157)</f>
        <v>194.66666666666666</v>
      </c>
      <c r="N157" s="183" t="s">
        <v>101</v>
      </c>
      <c r="O157" s="180" t="s">
        <v>89</v>
      </c>
      <c r="P157" s="209">
        <f t="shared" si="18"/>
        <v>2</v>
      </c>
    </row>
    <row r="158" spans="1:16" ht="15.6" thickBot="1" x14ac:dyDescent="0.3">
      <c r="A158" s="190">
        <v>2</v>
      </c>
      <c r="B158" s="6" t="s">
        <v>141</v>
      </c>
      <c r="C158" s="198">
        <v>137</v>
      </c>
      <c r="D158" s="198">
        <v>158</v>
      </c>
      <c r="E158" s="198">
        <v>195</v>
      </c>
      <c r="F158" s="199">
        <v>219</v>
      </c>
      <c r="G158" s="198">
        <v>169</v>
      </c>
      <c r="H158" s="198">
        <v>169</v>
      </c>
      <c r="I158" s="200"/>
      <c r="J158" s="200"/>
      <c r="K158" s="198">
        <v>1047</v>
      </c>
      <c r="L158" s="198">
        <f>COUNT(C158:H158)</f>
        <v>6</v>
      </c>
      <c r="M158" s="201">
        <f t="shared" si="21"/>
        <v>174.5</v>
      </c>
      <c r="N158" s="183" t="s">
        <v>101</v>
      </c>
      <c r="O158" s="180" t="s">
        <v>89</v>
      </c>
      <c r="P158" s="209">
        <f t="shared" si="18"/>
        <v>1</v>
      </c>
    </row>
    <row r="159" spans="1:16" ht="15.6" thickBot="1" x14ac:dyDescent="0.3">
      <c r="A159" s="190">
        <v>3</v>
      </c>
      <c r="B159" s="6" t="s">
        <v>65</v>
      </c>
      <c r="C159" s="199">
        <v>218</v>
      </c>
      <c r="D159" s="198">
        <v>128</v>
      </c>
      <c r="E159" s="199">
        <v>225</v>
      </c>
      <c r="F159" s="198">
        <v>156</v>
      </c>
      <c r="G159" s="198">
        <v>137</v>
      </c>
      <c r="H159" s="199">
        <v>204</v>
      </c>
      <c r="I159" s="200"/>
      <c r="J159" s="200"/>
      <c r="K159" s="198">
        <v>1068</v>
      </c>
      <c r="L159" s="198">
        <f>COUNT(C159:H159)</f>
        <v>6</v>
      </c>
      <c r="M159" s="201">
        <f t="shared" si="21"/>
        <v>178</v>
      </c>
      <c r="N159" s="183" t="s">
        <v>101</v>
      </c>
      <c r="O159" s="180" t="s">
        <v>89</v>
      </c>
      <c r="P159" s="209">
        <f t="shared" si="18"/>
        <v>3</v>
      </c>
    </row>
    <row r="160" spans="1:16" ht="15.6" thickBot="1" x14ac:dyDescent="0.3">
      <c r="A160" s="190">
        <v>4</v>
      </c>
      <c r="B160" s="6" t="s">
        <v>79</v>
      </c>
      <c r="C160" s="198">
        <v>182</v>
      </c>
      <c r="D160" s="198">
        <v>180</v>
      </c>
      <c r="E160" s="198">
        <v>138</v>
      </c>
      <c r="F160" s="198">
        <v>183</v>
      </c>
      <c r="G160" s="198">
        <v>179</v>
      </c>
      <c r="H160" s="198">
        <v>170</v>
      </c>
      <c r="I160" s="200"/>
      <c r="J160" s="200"/>
      <c r="K160" s="198">
        <v>1032</v>
      </c>
      <c r="L160" s="198">
        <f>COUNT(C160:H160)</f>
        <v>6</v>
      </c>
      <c r="M160" s="201">
        <f t="shared" si="21"/>
        <v>172</v>
      </c>
      <c r="N160" s="183" t="s">
        <v>101</v>
      </c>
      <c r="O160" s="180" t="s">
        <v>89</v>
      </c>
      <c r="P160" s="209">
        <f t="shared" si="18"/>
        <v>0</v>
      </c>
    </row>
    <row r="161" spans="1:16" ht="15.6" thickBot="1" x14ac:dyDescent="0.3">
      <c r="A161" s="190">
        <v>5</v>
      </c>
      <c r="B161" s="6" t="s">
        <v>26</v>
      </c>
      <c r="C161" s="198">
        <v>177</v>
      </c>
      <c r="D161" s="198">
        <v>172</v>
      </c>
      <c r="E161" s="198">
        <v>104</v>
      </c>
      <c r="F161" s="198">
        <v>114</v>
      </c>
      <c r="G161" s="198">
        <v>132</v>
      </c>
      <c r="H161" s="199">
        <v>224</v>
      </c>
      <c r="I161" s="200"/>
      <c r="J161" s="200"/>
      <c r="K161" s="198">
        <v>923</v>
      </c>
      <c r="L161" s="198">
        <f>COUNT(C161:H161)</f>
        <v>6</v>
      </c>
      <c r="M161" s="201">
        <f t="shared" si="21"/>
        <v>153.83333333333334</v>
      </c>
      <c r="N161" s="183" t="s">
        <v>101</v>
      </c>
      <c r="O161" s="180" t="s">
        <v>89</v>
      </c>
      <c r="P161" s="209">
        <f t="shared" si="18"/>
        <v>1</v>
      </c>
    </row>
    <row r="162" spans="1:16" ht="15.6" thickBot="1" x14ac:dyDescent="0.3">
      <c r="A162" s="190">
        <v>6</v>
      </c>
      <c r="B162" s="6" t="s">
        <v>169</v>
      </c>
      <c r="C162" s="198">
        <v>165</v>
      </c>
      <c r="D162" s="198">
        <v>133</v>
      </c>
      <c r="E162" s="198">
        <v>142</v>
      </c>
      <c r="F162" s="198">
        <v>167</v>
      </c>
      <c r="G162" s="198">
        <v>149</v>
      </c>
      <c r="H162" s="198">
        <v>191</v>
      </c>
      <c r="I162" s="200"/>
      <c r="J162" s="200"/>
      <c r="K162" s="198">
        <v>947</v>
      </c>
      <c r="L162" s="198">
        <f>COUNT(C162:H162)</f>
        <v>6</v>
      </c>
      <c r="M162" s="201">
        <f t="shared" si="21"/>
        <v>157.83333333333334</v>
      </c>
      <c r="N162" s="183" t="s">
        <v>101</v>
      </c>
      <c r="O162" s="180" t="s">
        <v>89</v>
      </c>
      <c r="P162" s="209">
        <f t="shared" si="18"/>
        <v>0</v>
      </c>
    </row>
    <row r="163" spans="1:16" ht="15.6" thickBot="1" x14ac:dyDescent="0.3">
      <c r="A163" s="190">
        <v>7</v>
      </c>
      <c r="B163" s="6" t="s">
        <v>149</v>
      </c>
      <c r="C163" s="198">
        <v>130</v>
      </c>
      <c r="D163" s="198">
        <v>142</v>
      </c>
      <c r="E163" s="198">
        <v>158</v>
      </c>
      <c r="F163" s="199">
        <v>212</v>
      </c>
      <c r="G163" s="198">
        <v>123</v>
      </c>
      <c r="H163" s="198">
        <v>164</v>
      </c>
      <c r="I163" s="200"/>
      <c r="J163" s="200"/>
      <c r="K163" s="198">
        <v>929</v>
      </c>
      <c r="L163" s="198">
        <f>COUNT(C163:H163)</f>
        <v>6</v>
      </c>
      <c r="M163" s="201">
        <f t="shared" si="21"/>
        <v>154.83333333333334</v>
      </c>
      <c r="N163" s="183" t="s">
        <v>101</v>
      </c>
      <c r="O163" s="180" t="s">
        <v>89</v>
      </c>
      <c r="P163" s="209">
        <f t="shared" si="18"/>
        <v>1</v>
      </c>
    </row>
    <row r="164" spans="1:16" ht="15.6" thickBot="1" x14ac:dyDescent="0.3">
      <c r="A164" s="190">
        <v>8</v>
      </c>
      <c r="B164" s="6" t="s">
        <v>174</v>
      </c>
      <c r="C164" s="198">
        <v>177</v>
      </c>
      <c r="D164" s="198">
        <v>155</v>
      </c>
      <c r="E164" s="198">
        <v>169</v>
      </c>
      <c r="F164" s="198">
        <v>155</v>
      </c>
      <c r="G164" s="198">
        <v>131</v>
      </c>
      <c r="H164" s="198">
        <v>153</v>
      </c>
      <c r="I164" s="200"/>
      <c r="J164" s="200"/>
      <c r="K164" s="198">
        <v>940</v>
      </c>
      <c r="L164" s="198">
        <f>COUNT(C164:H164)</f>
        <v>6</v>
      </c>
      <c r="M164" s="201">
        <f t="shared" si="21"/>
        <v>156.66666666666666</v>
      </c>
      <c r="N164" s="183" t="s">
        <v>101</v>
      </c>
      <c r="O164" s="180" t="s">
        <v>89</v>
      </c>
      <c r="P164" s="209">
        <f t="shared" si="18"/>
        <v>0</v>
      </c>
    </row>
    <row r="165" spans="1:16" ht="15.6" thickBot="1" x14ac:dyDescent="0.3">
      <c r="A165" s="190">
        <v>9</v>
      </c>
      <c r="B165" s="6" t="s">
        <v>157</v>
      </c>
      <c r="C165" s="198">
        <v>118</v>
      </c>
      <c r="D165" s="198">
        <v>125</v>
      </c>
      <c r="E165" s="198">
        <v>160</v>
      </c>
      <c r="F165" s="198">
        <v>127</v>
      </c>
      <c r="G165" s="198">
        <v>179</v>
      </c>
      <c r="H165" s="198">
        <v>151</v>
      </c>
      <c r="I165" s="200"/>
      <c r="J165" s="200"/>
      <c r="K165" s="198">
        <v>860</v>
      </c>
      <c r="L165" s="198">
        <f>COUNT(C165:H165)</f>
        <v>6</v>
      </c>
      <c r="M165" s="201">
        <f t="shared" si="21"/>
        <v>143.33333333333334</v>
      </c>
      <c r="N165" s="183" t="s">
        <v>101</v>
      </c>
      <c r="O165" s="180" t="s">
        <v>89</v>
      </c>
      <c r="P165" s="209">
        <f t="shared" si="18"/>
        <v>0</v>
      </c>
    </row>
    <row r="166" spans="1:16" ht="15.6" thickBot="1" x14ac:dyDescent="0.3">
      <c r="A166" s="190">
        <v>10</v>
      </c>
      <c r="B166" s="6" t="s">
        <v>140</v>
      </c>
      <c r="C166" s="198">
        <v>124</v>
      </c>
      <c r="D166" s="198">
        <v>132</v>
      </c>
      <c r="E166" s="198">
        <v>162</v>
      </c>
      <c r="F166" s="198">
        <v>187</v>
      </c>
      <c r="G166" s="198">
        <v>167</v>
      </c>
      <c r="H166" s="198">
        <v>128</v>
      </c>
      <c r="I166" s="200"/>
      <c r="J166" s="200"/>
      <c r="K166" s="198">
        <v>900</v>
      </c>
      <c r="L166" s="198">
        <f>COUNT(C166:H166)</f>
        <v>6</v>
      </c>
      <c r="M166" s="201">
        <f t="shared" si="21"/>
        <v>150</v>
      </c>
      <c r="N166" s="183" t="s">
        <v>101</v>
      </c>
      <c r="O166" s="180" t="s">
        <v>89</v>
      </c>
      <c r="P166" s="209">
        <f t="shared" si="18"/>
        <v>0</v>
      </c>
    </row>
    <row r="167" spans="1:16" ht="15.6" thickBot="1" x14ac:dyDescent="0.3">
      <c r="A167" s="190">
        <v>11</v>
      </c>
      <c r="B167" s="6" t="s">
        <v>184</v>
      </c>
      <c r="C167" s="198">
        <v>155</v>
      </c>
      <c r="D167" s="198">
        <v>191</v>
      </c>
      <c r="E167" s="198">
        <v>128</v>
      </c>
      <c r="F167" s="198">
        <v>128</v>
      </c>
      <c r="G167" s="198">
        <v>171</v>
      </c>
      <c r="H167" s="198">
        <v>138</v>
      </c>
      <c r="I167" s="200"/>
      <c r="J167" s="200"/>
      <c r="K167" s="198">
        <v>911</v>
      </c>
      <c r="L167" s="198">
        <f>COUNT(C167:H167)</f>
        <v>6</v>
      </c>
      <c r="M167" s="201">
        <f t="shared" si="21"/>
        <v>151.83333333333334</v>
      </c>
      <c r="N167" s="183" t="s">
        <v>101</v>
      </c>
      <c r="O167" s="180" t="s">
        <v>89</v>
      </c>
      <c r="P167" s="209">
        <f t="shared" si="18"/>
        <v>0</v>
      </c>
    </row>
    <row r="168" spans="1:16" ht="15.6" thickBot="1" x14ac:dyDescent="0.3">
      <c r="A168" s="190">
        <v>12</v>
      </c>
      <c r="B168" s="6" t="s">
        <v>21</v>
      </c>
      <c r="C168" s="198">
        <v>148</v>
      </c>
      <c r="D168" s="198">
        <v>167</v>
      </c>
      <c r="E168" s="198">
        <v>146</v>
      </c>
      <c r="F168" s="198">
        <v>159</v>
      </c>
      <c r="G168" s="199">
        <v>202</v>
      </c>
      <c r="H168" s="198">
        <v>158</v>
      </c>
      <c r="I168" s="200"/>
      <c r="J168" s="200"/>
      <c r="K168" s="198">
        <v>980</v>
      </c>
      <c r="L168" s="198">
        <f>COUNT(C168:H168)</f>
        <v>6</v>
      </c>
      <c r="M168" s="201">
        <f t="shared" si="21"/>
        <v>163.33333333333334</v>
      </c>
      <c r="N168" s="183" t="s">
        <v>101</v>
      </c>
      <c r="O168" s="180" t="s">
        <v>89</v>
      </c>
      <c r="P168" s="209">
        <f t="shared" si="18"/>
        <v>1</v>
      </c>
    </row>
    <row r="169" spans="1:16" ht="15.6" thickBot="1" x14ac:dyDescent="0.3">
      <c r="A169" s="190">
        <v>13</v>
      </c>
      <c r="B169" s="6" t="s">
        <v>150</v>
      </c>
      <c r="C169" s="198">
        <v>143</v>
      </c>
      <c r="D169" s="198">
        <v>149</v>
      </c>
      <c r="E169" s="198">
        <v>188</v>
      </c>
      <c r="F169" s="198">
        <v>165</v>
      </c>
      <c r="G169" s="198">
        <v>153</v>
      </c>
      <c r="H169" s="198">
        <v>124</v>
      </c>
      <c r="I169" s="200"/>
      <c r="J169" s="200"/>
      <c r="K169" s="198">
        <v>922</v>
      </c>
      <c r="L169" s="198">
        <f>COUNT(C169:H169)</f>
        <v>6</v>
      </c>
      <c r="M169" s="201">
        <f t="shared" si="21"/>
        <v>153.66666666666666</v>
      </c>
      <c r="N169" s="183" t="s">
        <v>101</v>
      </c>
      <c r="O169" s="180" t="s">
        <v>89</v>
      </c>
      <c r="P169" s="209">
        <f t="shared" si="18"/>
        <v>0</v>
      </c>
    </row>
    <row r="170" spans="1:16" ht="15.6" thickBot="1" x14ac:dyDescent="0.3">
      <c r="A170" s="190">
        <v>14</v>
      </c>
      <c r="B170" s="6" t="s">
        <v>25</v>
      </c>
      <c r="C170" s="198">
        <v>113</v>
      </c>
      <c r="D170" s="198">
        <v>172</v>
      </c>
      <c r="E170" s="198">
        <v>144</v>
      </c>
      <c r="F170" s="198">
        <v>140</v>
      </c>
      <c r="G170" s="198">
        <v>162</v>
      </c>
      <c r="H170" s="198">
        <v>134</v>
      </c>
      <c r="I170" s="200"/>
      <c r="J170" s="200"/>
      <c r="K170" s="198">
        <v>865</v>
      </c>
      <c r="L170" s="198">
        <f>COUNT(C170:H170)</f>
        <v>6</v>
      </c>
      <c r="M170" s="201">
        <f t="shared" si="21"/>
        <v>144.16666666666666</v>
      </c>
      <c r="N170" s="183" t="s">
        <v>101</v>
      </c>
      <c r="O170" s="180" t="s">
        <v>89</v>
      </c>
      <c r="P170" s="209">
        <f t="shared" si="18"/>
        <v>0</v>
      </c>
    </row>
    <row r="171" spans="1:16" ht="15.6" thickBot="1" x14ac:dyDescent="0.3">
      <c r="A171" s="190">
        <v>15</v>
      </c>
      <c r="B171" s="6" t="s">
        <v>43</v>
      </c>
      <c r="C171" s="198">
        <v>156</v>
      </c>
      <c r="D171" s="198">
        <v>167</v>
      </c>
      <c r="E171" s="198">
        <v>160</v>
      </c>
      <c r="F171" s="198">
        <v>130</v>
      </c>
      <c r="G171" s="198">
        <v>136</v>
      </c>
      <c r="H171" s="198">
        <v>134</v>
      </c>
      <c r="I171" s="200"/>
      <c r="J171" s="200"/>
      <c r="K171" s="198">
        <v>883</v>
      </c>
      <c r="L171" s="198">
        <f>COUNT(C171:H171)</f>
        <v>6</v>
      </c>
      <c r="M171" s="201">
        <f t="shared" si="21"/>
        <v>147.16666666666666</v>
      </c>
      <c r="N171" s="183" t="s">
        <v>101</v>
      </c>
      <c r="O171" s="180" t="s">
        <v>89</v>
      </c>
      <c r="P171" s="209">
        <f t="shared" si="18"/>
        <v>0</v>
      </c>
    </row>
    <row r="172" spans="1:16" ht="15.6" thickBot="1" x14ac:dyDescent="0.3">
      <c r="A172" s="190">
        <v>16</v>
      </c>
      <c r="B172" s="6" t="s">
        <v>168</v>
      </c>
      <c r="C172" s="198">
        <v>137</v>
      </c>
      <c r="D172" s="198">
        <v>163</v>
      </c>
      <c r="E172" s="198">
        <v>148</v>
      </c>
      <c r="F172" s="198">
        <v>159</v>
      </c>
      <c r="G172" s="198">
        <v>172</v>
      </c>
      <c r="H172" s="198">
        <v>166</v>
      </c>
      <c r="I172" s="200"/>
      <c r="J172" s="200"/>
      <c r="K172" s="198">
        <v>945</v>
      </c>
      <c r="L172" s="198">
        <f>COUNT(C172:H172)</f>
        <v>6</v>
      </c>
      <c r="M172" s="201">
        <f t="shared" si="21"/>
        <v>157.5</v>
      </c>
      <c r="N172" s="183" t="s">
        <v>101</v>
      </c>
      <c r="O172" s="180" t="s">
        <v>89</v>
      </c>
      <c r="P172" s="209">
        <f t="shared" si="18"/>
        <v>0</v>
      </c>
    </row>
    <row r="173" spans="1:16" ht="15.6" thickBot="1" x14ac:dyDescent="0.3">
      <c r="A173" s="190">
        <v>17</v>
      </c>
      <c r="B173" s="6" t="s">
        <v>24</v>
      </c>
      <c r="C173" s="198">
        <v>105</v>
      </c>
      <c r="D173" s="198">
        <v>110</v>
      </c>
      <c r="E173" s="198">
        <v>129</v>
      </c>
      <c r="F173" s="198">
        <v>173</v>
      </c>
      <c r="G173" s="198">
        <v>126</v>
      </c>
      <c r="H173" s="198">
        <v>118</v>
      </c>
      <c r="I173" s="200"/>
      <c r="J173" s="200"/>
      <c r="K173" s="198">
        <v>761</v>
      </c>
      <c r="L173" s="198">
        <f>COUNT(C173:H173)</f>
        <v>6</v>
      </c>
      <c r="M173" s="201">
        <f t="shared" si="21"/>
        <v>126.83333333333333</v>
      </c>
      <c r="N173" s="183" t="s">
        <v>101</v>
      </c>
      <c r="O173" s="180" t="s">
        <v>89</v>
      </c>
      <c r="P173" s="209">
        <f t="shared" si="18"/>
        <v>0</v>
      </c>
    </row>
    <row r="174" spans="1:16" ht="15.6" thickBot="1" x14ac:dyDescent="0.3">
      <c r="A174" s="190">
        <v>18</v>
      </c>
      <c r="B174" s="6" t="s">
        <v>31</v>
      </c>
      <c r="C174" s="198">
        <v>168</v>
      </c>
      <c r="D174" s="198">
        <v>160</v>
      </c>
      <c r="E174" s="198">
        <v>168</v>
      </c>
      <c r="F174" s="198">
        <v>131</v>
      </c>
      <c r="G174" s="198">
        <v>100</v>
      </c>
      <c r="H174" s="198">
        <v>169</v>
      </c>
      <c r="I174" s="200"/>
      <c r="J174" s="200"/>
      <c r="K174" s="198">
        <v>896</v>
      </c>
      <c r="L174" s="198">
        <f>COUNT(C174:H174)</f>
        <v>6</v>
      </c>
      <c r="M174" s="201">
        <f t="shared" si="21"/>
        <v>149.33333333333334</v>
      </c>
      <c r="N174" s="183" t="s">
        <v>101</v>
      </c>
      <c r="O174" s="180" t="s">
        <v>89</v>
      </c>
      <c r="P174" s="209">
        <f t="shared" si="18"/>
        <v>0</v>
      </c>
    </row>
    <row r="175" spans="1:16" ht="15.6" thickBot="1" x14ac:dyDescent="0.3">
      <c r="A175" s="190">
        <v>19</v>
      </c>
      <c r="B175" s="6" t="s">
        <v>170</v>
      </c>
      <c r="C175" s="198">
        <v>100</v>
      </c>
      <c r="D175" s="198">
        <v>142</v>
      </c>
      <c r="E175" s="198">
        <v>106</v>
      </c>
      <c r="F175" s="198">
        <v>172</v>
      </c>
      <c r="G175" s="198">
        <v>144</v>
      </c>
      <c r="H175" s="198">
        <v>127</v>
      </c>
      <c r="I175" s="200"/>
      <c r="J175" s="200"/>
      <c r="K175" s="198">
        <v>791</v>
      </c>
      <c r="L175" s="198">
        <f>COUNT(C175:H175)</f>
        <v>6</v>
      </c>
      <c r="M175" s="201">
        <f t="shared" si="21"/>
        <v>131.83333333333334</v>
      </c>
      <c r="N175" s="183" t="s">
        <v>101</v>
      </c>
      <c r="O175" s="180" t="s">
        <v>89</v>
      </c>
      <c r="P175" s="209">
        <f t="shared" si="18"/>
        <v>0</v>
      </c>
    </row>
    <row r="176" spans="1:16" ht="15.6" thickBot="1" x14ac:dyDescent="0.3">
      <c r="A176" s="190">
        <v>1</v>
      </c>
      <c r="B176" s="6" t="s">
        <v>12</v>
      </c>
      <c r="C176" s="198">
        <v>153</v>
      </c>
      <c r="D176" s="198">
        <v>182</v>
      </c>
      <c r="E176" s="198">
        <v>165</v>
      </c>
      <c r="F176" s="198">
        <v>176</v>
      </c>
      <c r="G176" s="198">
        <v>143</v>
      </c>
      <c r="H176" s="198">
        <v>199</v>
      </c>
      <c r="I176" s="200"/>
      <c r="J176" s="200"/>
      <c r="K176" s="198">
        <v>1018</v>
      </c>
      <c r="L176" s="198">
        <f>COUNT(C176:H176)</f>
        <v>6</v>
      </c>
      <c r="M176" s="201">
        <f t="shared" ref="M176:M188" si="22">SUM(K176/L176)</f>
        <v>169.66666666666666</v>
      </c>
      <c r="N176" s="183" t="s">
        <v>103</v>
      </c>
      <c r="O176" s="180" t="s">
        <v>89</v>
      </c>
      <c r="P176" s="209">
        <f t="shared" si="18"/>
        <v>0</v>
      </c>
    </row>
    <row r="177" spans="1:16" ht="15.6" thickBot="1" x14ac:dyDescent="0.3">
      <c r="A177" s="190">
        <v>1</v>
      </c>
      <c r="B177" s="6" t="s">
        <v>35</v>
      </c>
      <c r="C177" s="198">
        <v>184</v>
      </c>
      <c r="D177" s="198">
        <v>142</v>
      </c>
      <c r="E177" s="198">
        <v>180</v>
      </c>
      <c r="F177" s="198">
        <v>189</v>
      </c>
      <c r="G177" s="198">
        <v>193</v>
      </c>
      <c r="H177" s="199">
        <v>208</v>
      </c>
      <c r="I177" s="200"/>
      <c r="J177" s="200"/>
      <c r="K177" s="198">
        <v>1096</v>
      </c>
      <c r="L177" s="198">
        <f>COUNT(C177:H177)</f>
        <v>6</v>
      </c>
      <c r="M177" s="201">
        <f t="shared" si="22"/>
        <v>182.66666666666666</v>
      </c>
      <c r="N177" s="183" t="s">
        <v>103</v>
      </c>
      <c r="O177" s="180" t="s">
        <v>89</v>
      </c>
      <c r="P177" s="209">
        <f t="shared" si="18"/>
        <v>1</v>
      </c>
    </row>
    <row r="178" spans="1:16" ht="15.6" thickBot="1" x14ac:dyDescent="0.3">
      <c r="A178" s="190">
        <v>2</v>
      </c>
      <c r="B178" s="6" t="s">
        <v>34</v>
      </c>
      <c r="C178" s="198">
        <v>177</v>
      </c>
      <c r="D178" s="198">
        <v>145</v>
      </c>
      <c r="E178" s="198">
        <v>165</v>
      </c>
      <c r="F178" s="198">
        <v>191</v>
      </c>
      <c r="G178" s="198">
        <v>166</v>
      </c>
      <c r="H178" s="198">
        <v>188</v>
      </c>
      <c r="I178" s="200"/>
      <c r="J178" s="200"/>
      <c r="K178" s="198">
        <v>1032</v>
      </c>
      <c r="L178" s="198">
        <f>COUNT(C178:H178)</f>
        <v>6</v>
      </c>
      <c r="M178" s="201">
        <f t="shared" si="22"/>
        <v>172</v>
      </c>
      <c r="N178" s="183" t="s">
        <v>103</v>
      </c>
      <c r="O178" s="180" t="s">
        <v>89</v>
      </c>
      <c r="P178" s="209">
        <f t="shared" si="18"/>
        <v>0</v>
      </c>
    </row>
    <row r="179" spans="1:16" ht="15.6" thickBot="1" x14ac:dyDescent="0.3">
      <c r="A179" s="190">
        <v>3</v>
      </c>
      <c r="B179" s="6" t="s">
        <v>47</v>
      </c>
      <c r="C179" s="198">
        <v>169</v>
      </c>
      <c r="D179" s="198">
        <v>185</v>
      </c>
      <c r="E179" s="198">
        <v>155</v>
      </c>
      <c r="F179" s="198">
        <v>181</v>
      </c>
      <c r="G179" s="198">
        <v>131</v>
      </c>
      <c r="H179" s="198">
        <v>178</v>
      </c>
      <c r="I179" s="200"/>
      <c r="J179" s="200"/>
      <c r="K179" s="198">
        <v>999</v>
      </c>
      <c r="L179" s="198">
        <f>COUNT(C179:H179)</f>
        <v>6</v>
      </c>
      <c r="M179" s="201">
        <f t="shared" si="22"/>
        <v>166.5</v>
      </c>
      <c r="N179" s="183" t="s">
        <v>103</v>
      </c>
      <c r="O179" s="180" t="s">
        <v>89</v>
      </c>
      <c r="P179" s="209">
        <f t="shared" si="18"/>
        <v>0</v>
      </c>
    </row>
    <row r="180" spans="1:16" ht="15.6" thickBot="1" x14ac:dyDescent="0.3">
      <c r="A180" s="190">
        <v>4</v>
      </c>
      <c r="B180" s="6" t="s">
        <v>50</v>
      </c>
      <c r="C180" s="198">
        <v>167</v>
      </c>
      <c r="D180" s="198">
        <v>162</v>
      </c>
      <c r="E180" s="198">
        <v>160</v>
      </c>
      <c r="F180" s="198">
        <v>148</v>
      </c>
      <c r="G180" s="198">
        <v>138</v>
      </c>
      <c r="H180" s="198">
        <v>145</v>
      </c>
      <c r="I180" s="200"/>
      <c r="J180" s="200"/>
      <c r="K180" s="198">
        <v>920</v>
      </c>
      <c r="L180" s="198">
        <f>COUNT(C180:H180)</f>
        <v>6</v>
      </c>
      <c r="M180" s="201">
        <f t="shared" si="22"/>
        <v>153.33333333333334</v>
      </c>
      <c r="N180" s="183" t="s">
        <v>103</v>
      </c>
      <c r="O180" s="180" t="s">
        <v>89</v>
      </c>
      <c r="P180" s="209">
        <f t="shared" si="18"/>
        <v>0</v>
      </c>
    </row>
    <row r="181" spans="1:16" ht="15.6" thickBot="1" x14ac:dyDescent="0.3">
      <c r="A181" s="190">
        <v>5</v>
      </c>
      <c r="B181" s="6" t="s">
        <v>162</v>
      </c>
      <c r="C181" s="198">
        <v>129</v>
      </c>
      <c r="D181" s="198">
        <v>154</v>
      </c>
      <c r="E181" s="198">
        <v>165</v>
      </c>
      <c r="F181" s="198">
        <v>171</v>
      </c>
      <c r="G181" s="198">
        <v>141</v>
      </c>
      <c r="H181" s="198">
        <v>162</v>
      </c>
      <c r="I181" s="200"/>
      <c r="J181" s="200"/>
      <c r="K181" s="198">
        <v>922</v>
      </c>
      <c r="L181" s="198">
        <f>COUNT(C181:H181)</f>
        <v>6</v>
      </c>
      <c r="M181" s="201">
        <f t="shared" si="22"/>
        <v>153.66666666666666</v>
      </c>
      <c r="N181" s="183" t="s">
        <v>103</v>
      </c>
      <c r="O181" s="180" t="s">
        <v>89</v>
      </c>
      <c r="P181" s="209">
        <f t="shared" si="18"/>
        <v>0</v>
      </c>
    </row>
    <row r="182" spans="1:16" ht="15.6" thickBot="1" x14ac:dyDescent="0.3">
      <c r="A182" s="190">
        <v>6</v>
      </c>
      <c r="B182" s="6" t="s">
        <v>138</v>
      </c>
      <c r="C182" s="198">
        <v>134</v>
      </c>
      <c r="D182" s="198">
        <v>126</v>
      </c>
      <c r="E182" s="198">
        <v>169</v>
      </c>
      <c r="F182" s="198">
        <v>151</v>
      </c>
      <c r="G182" s="198">
        <v>157</v>
      </c>
      <c r="H182" s="198">
        <v>148</v>
      </c>
      <c r="I182" s="200"/>
      <c r="J182" s="200"/>
      <c r="K182" s="198">
        <v>885</v>
      </c>
      <c r="L182" s="198">
        <f>COUNT(C182:H182)</f>
        <v>6</v>
      </c>
      <c r="M182" s="201">
        <f t="shared" si="22"/>
        <v>147.5</v>
      </c>
      <c r="N182" s="183" t="s">
        <v>103</v>
      </c>
      <c r="O182" s="180" t="s">
        <v>89</v>
      </c>
      <c r="P182" s="209">
        <f t="shared" si="18"/>
        <v>0</v>
      </c>
    </row>
    <row r="183" spans="1:16" ht="15.6" thickBot="1" x14ac:dyDescent="0.3">
      <c r="A183" s="190">
        <v>7</v>
      </c>
      <c r="B183" s="6" t="s">
        <v>146</v>
      </c>
      <c r="C183" s="198">
        <v>170</v>
      </c>
      <c r="D183" s="198">
        <v>144</v>
      </c>
      <c r="E183" s="198">
        <v>131</v>
      </c>
      <c r="F183" s="198">
        <v>172</v>
      </c>
      <c r="G183" s="198">
        <v>170</v>
      </c>
      <c r="H183" s="198">
        <v>133</v>
      </c>
      <c r="I183" s="200"/>
      <c r="J183" s="200"/>
      <c r="K183" s="198">
        <v>920</v>
      </c>
      <c r="L183" s="198">
        <f>COUNT(C183:H183)</f>
        <v>6</v>
      </c>
      <c r="M183" s="201">
        <f t="shared" si="22"/>
        <v>153.33333333333334</v>
      </c>
      <c r="N183" s="183" t="s">
        <v>103</v>
      </c>
      <c r="O183" s="180" t="s">
        <v>89</v>
      </c>
      <c r="P183" s="209">
        <f t="shared" si="18"/>
        <v>0</v>
      </c>
    </row>
    <row r="184" spans="1:16" ht="15.6" thickBot="1" x14ac:dyDescent="0.3">
      <c r="A184" s="190">
        <v>8</v>
      </c>
      <c r="B184" s="6" t="s">
        <v>167</v>
      </c>
      <c r="C184" s="198">
        <v>113</v>
      </c>
      <c r="D184" s="198">
        <v>147</v>
      </c>
      <c r="E184" s="198">
        <v>111</v>
      </c>
      <c r="F184" s="198">
        <v>128</v>
      </c>
      <c r="G184" s="198">
        <v>137</v>
      </c>
      <c r="H184" s="198">
        <v>134</v>
      </c>
      <c r="I184" s="200"/>
      <c r="J184" s="200"/>
      <c r="K184" s="198">
        <v>770</v>
      </c>
      <c r="L184" s="198">
        <f>COUNT(C184:H184)</f>
        <v>6</v>
      </c>
      <c r="M184" s="201">
        <f t="shared" si="22"/>
        <v>128.33333333333334</v>
      </c>
      <c r="N184" s="183" t="s">
        <v>103</v>
      </c>
      <c r="O184" s="180" t="s">
        <v>89</v>
      </c>
      <c r="P184" s="209">
        <f t="shared" si="18"/>
        <v>0</v>
      </c>
    </row>
    <row r="185" spans="1:16" ht="15.6" thickBot="1" x14ac:dyDescent="0.3">
      <c r="A185" s="190">
        <v>9</v>
      </c>
      <c r="B185" s="6" t="s">
        <v>60</v>
      </c>
      <c r="C185" s="198">
        <v>117</v>
      </c>
      <c r="D185" s="198">
        <v>139</v>
      </c>
      <c r="E185" s="198">
        <v>123</v>
      </c>
      <c r="F185" s="198">
        <v>135</v>
      </c>
      <c r="G185" s="198">
        <v>145</v>
      </c>
      <c r="H185" s="198">
        <v>109</v>
      </c>
      <c r="I185" s="200"/>
      <c r="J185" s="200"/>
      <c r="K185" s="198">
        <v>768</v>
      </c>
      <c r="L185" s="198">
        <f>COUNT(C185:H185)</f>
        <v>6</v>
      </c>
      <c r="M185" s="201">
        <f t="shared" si="22"/>
        <v>128</v>
      </c>
      <c r="N185" s="183" t="s">
        <v>103</v>
      </c>
      <c r="O185" s="180" t="s">
        <v>89</v>
      </c>
      <c r="P185" s="209">
        <f t="shared" si="18"/>
        <v>0</v>
      </c>
    </row>
    <row r="186" spans="1:16" ht="15.6" thickBot="1" x14ac:dyDescent="0.3">
      <c r="A186" s="190">
        <v>10</v>
      </c>
      <c r="B186" s="6" t="s">
        <v>16</v>
      </c>
      <c r="C186" s="198">
        <v>134</v>
      </c>
      <c r="D186" s="198">
        <v>129</v>
      </c>
      <c r="E186" s="198">
        <v>144</v>
      </c>
      <c r="F186" s="198">
        <v>129</v>
      </c>
      <c r="G186" s="198">
        <v>166</v>
      </c>
      <c r="H186" s="198">
        <v>116</v>
      </c>
      <c r="I186" s="200"/>
      <c r="J186" s="200"/>
      <c r="K186" s="198">
        <v>818</v>
      </c>
      <c r="L186" s="198">
        <f>COUNT(C186:H186)</f>
        <v>6</v>
      </c>
      <c r="M186" s="201">
        <f t="shared" si="22"/>
        <v>136.33333333333334</v>
      </c>
      <c r="N186" s="183" t="s">
        <v>103</v>
      </c>
      <c r="O186" s="180" t="s">
        <v>89</v>
      </c>
      <c r="P186" s="209">
        <f t="shared" si="18"/>
        <v>0</v>
      </c>
    </row>
    <row r="187" spans="1:16" ht="15.6" thickBot="1" x14ac:dyDescent="0.3">
      <c r="A187" s="190">
        <v>11</v>
      </c>
      <c r="B187" s="6" t="s">
        <v>165</v>
      </c>
      <c r="C187" s="198">
        <v>139</v>
      </c>
      <c r="D187" s="198">
        <v>149</v>
      </c>
      <c r="E187" s="198">
        <v>130</v>
      </c>
      <c r="F187" s="198">
        <v>127</v>
      </c>
      <c r="G187" s="198">
        <v>98</v>
      </c>
      <c r="H187" s="198">
        <v>143</v>
      </c>
      <c r="I187" s="200"/>
      <c r="J187" s="200"/>
      <c r="K187" s="198">
        <v>786</v>
      </c>
      <c r="L187" s="198">
        <f>COUNT(C187:H187)</f>
        <v>6</v>
      </c>
      <c r="M187" s="201">
        <f t="shared" si="22"/>
        <v>131</v>
      </c>
      <c r="N187" s="183" t="s">
        <v>103</v>
      </c>
      <c r="O187" s="180" t="s">
        <v>89</v>
      </c>
      <c r="P187" s="209">
        <f t="shared" si="18"/>
        <v>0</v>
      </c>
    </row>
    <row r="188" spans="1:16" ht="15.6" thickBot="1" x14ac:dyDescent="0.3">
      <c r="A188" s="190">
        <v>12</v>
      </c>
      <c r="B188" s="6" t="s">
        <v>18</v>
      </c>
      <c r="C188" s="198">
        <v>106</v>
      </c>
      <c r="D188" s="198">
        <v>103</v>
      </c>
      <c r="E188" s="198">
        <v>91</v>
      </c>
      <c r="F188" s="198"/>
      <c r="G188" s="198"/>
      <c r="H188" s="198"/>
      <c r="I188" s="200"/>
      <c r="J188" s="200"/>
      <c r="K188" s="198">
        <v>300</v>
      </c>
      <c r="L188" s="198">
        <f>COUNT(C188:H188)</f>
        <v>3</v>
      </c>
      <c r="M188" s="201">
        <f t="shared" si="22"/>
        <v>100</v>
      </c>
      <c r="N188" s="183" t="s">
        <v>103</v>
      </c>
      <c r="O188" s="180" t="s">
        <v>89</v>
      </c>
      <c r="P188" s="209">
        <f t="shared" si="18"/>
        <v>0</v>
      </c>
    </row>
    <row r="189" spans="1:16" ht="15.6" thickBot="1" x14ac:dyDescent="0.3">
      <c r="A189" s="190"/>
      <c r="B189" s="203" t="s">
        <v>52</v>
      </c>
      <c r="C189" s="204">
        <v>185</v>
      </c>
      <c r="D189" s="204">
        <v>178</v>
      </c>
      <c r="E189" s="204">
        <v>167</v>
      </c>
      <c r="F189" s="204">
        <v>176</v>
      </c>
      <c r="G189" s="204">
        <v>162</v>
      </c>
      <c r="H189" s="204">
        <v>194</v>
      </c>
      <c r="K189" s="204">
        <v>1062</v>
      </c>
      <c r="L189" s="205">
        <f>COUNT(C189:H189)</f>
        <v>6</v>
      </c>
      <c r="M189" s="206">
        <f t="shared" ref="M189:M197" si="23">SUM(K189/L189)</f>
        <v>177</v>
      </c>
      <c r="N189" s="1" t="s">
        <v>103</v>
      </c>
      <c r="O189" s="180" t="s">
        <v>89</v>
      </c>
      <c r="P189" s="209">
        <f t="shared" si="18"/>
        <v>0</v>
      </c>
    </row>
    <row r="190" spans="1:16" ht="15.6" thickBot="1" x14ac:dyDescent="0.3">
      <c r="A190" s="190"/>
      <c r="B190" s="4" t="s">
        <v>189</v>
      </c>
      <c r="C190" s="207">
        <v>162</v>
      </c>
      <c r="D190" s="207">
        <v>183</v>
      </c>
      <c r="E190" s="207">
        <v>182</v>
      </c>
      <c r="F190" s="207">
        <v>155</v>
      </c>
      <c r="G190" s="207">
        <v>164</v>
      </c>
      <c r="H190" s="207">
        <v>145</v>
      </c>
      <c r="K190" s="207">
        <v>991</v>
      </c>
      <c r="L190" s="205">
        <f>COUNT(C190:H190)</f>
        <v>6</v>
      </c>
      <c r="M190" s="206">
        <f t="shared" si="23"/>
        <v>165.16666666666666</v>
      </c>
      <c r="N190" s="1" t="s">
        <v>103</v>
      </c>
      <c r="O190" s="180" t="s">
        <v>89</v>
      </c>
      <c r="P190" s="209">
        <f t="shared" si="18"/>
        <v>0</v>
      </c>
    </row>
    <row r="191" spans="1:16" ht="15.6" thickBot="1" x14ac:dyDescent="0.3">
      <c r="A191" s="190"/>
      <c r="B191" s="203" t="s">
        <v>15</v>
      </c>
      <c r="C191" s="204">
        <v>166</v>
      </c>
      <c r="D191" s="204">
        <v>137</v>
      </c>
      <c r="E191" s="204">
        <v>156</v>
      </c>
      <c r="F191" s="204">
        <v>170</v>
      </c>
      <c r="G191" s="204">
        <v>147</v>
      </c>
      <c r="H191" s="204">
        <v>137</v>
      </c>
      <c r="K191" s="204">
        <v>913</v>
      </c>
      <c r="L191" s="205">
        <f>COUNT(C191:H191)</f>
        <v>6</v>
      </c>
      <c r="M191" s="206">
        <f t="shared" si="23"/>
        <v>152.16666666666666</v>
      </c>
      <c r="N191" s="1" t="s">
        <v>103</v>
      </c>
      <c r="O191" s="180" t="s">
        <v>89</v>
      </c>
      <c r="P191" s="209">
        <f t="shared" si="18"/>
        <v>0</v>
      </c>
    </row>
    <row r="192" spans="1:16" ht="15.6" thickBot="1" x14ac:dyDescent="0.3">
      <c r="A192" s="190"/>
      <c r="B192" s="4" t="s">
        <v>17</v>
      </c>
      <c r="C192" s="208">
        <v>206</v>
      </c>
      <c r="D192" s="207">
        <v>113</v>
      </c>
      <c r="E192" s="207">
        <v>133</v>
      </c>
      <c r="F192" s="207">
        <v>106</v>
      </c>
      <c r="G192" s="207">
        <v>138</v>
      </c>
      <c r="H192" s="207">
        <v>156</v>
      </c>
      <c r="K192" s="207">
        <v>852</v>
      </c>
      <c r="L192" s="205">
        <f>COUNT(C192:H192)</f>
        <v>6</v>
      </c>
      <c r="M192" s="206">
        <f t="shared" si="23"/>
        <v>142</v>
      </c>
      <c r="N192" s="1" t="s">
        <v>103</v>
      </c>
      <c r="O192" s="180" t="s">
        <v>89</v>
      </c>
      <c r="P192" s="209">
        <f t="shared" si="18"/>
        <v>1</v>
      </c>
    </row>
    <row r="193" spans="1:16" ht="15.6" thickBot="1" x14ac:dyDescent="0.3">
      <c r="A193" s="190"/>
      <c r="B193" s="203" t="s">
        <v>11</v>
      </c>
      <c r="C193" s="204">
        <v>148</v>
      </c>
      <c r="D193" s="204">
        <v>135</v>
      </c>
      <c r="E193" s="204">
        <v>176</v>
      </c>
      <c r="F193" s="204">
        <v>182</v>
      </c>
      <c r="G193" s="204">
        <v>115</v>
      </c>
      <c r="H193" s="204">
        <v>161</v>
      </c>
      <c r="K193" s="204">
        <v>917</v>
      </c>
      <c r="L193" s="205">
        <f>COUNT(C193:H193)</f>
        <v>6</v>
      </c>
      <c r="M193" s="206">
        <f t="shared" si="23"/>
        <v>152.83333333333334</v>
      </c>
      <c r="N193" s="1" t="s">
        <v>103</v>
      </c>
      <c r="O193" s="180" t="s">
        <v>89</v>
      </c>
      <c r="P193" s="209">
        <f t="shared" si="18"/>
        <v>0</v>
      </c>
    </row>
    <row r="194" spans="1:16" ht="15.6" thickBot="1" x14ac:dyDescent="0.3">
      <c r="A194" s="190"/>
      <c r="B194" s="4" t="s">
        <v>14</v>
      </c>
      <c r="C194" s="207">
        <v>138</v>
      </c>
      <c r="D194" s="207">
        <v>124</v>
      </c>
      <c r="E194" s="207">
        <v>150</v>
      </c>
      <c r="F194" s="207">
        <v>161</v>
      </c>
      <c r="G194" s="207">
        <v>164</v>
      </c>
      <c r="H194" s="207">
        <v>147</v>
      </c>
      <c r="K194" s="207">
        <v>884</v>
      </c>
      <c r="L194" s="205">
        <f>COUNT(C194:H194)</f>
        <v>6</v>
      </c>
      <c r="M194" s="206">
        <f t="shared" si="23"/>
        <v>147.33333333333334</v>
      </c>
      <c r="N194" s="1" t="s">
        <v>103</v>
      </c>
      <c r="O194" s="180" t="s">
        <v>89</v>
      </c>
      <c r="P194" s="209">
        <f t="shared" si="18"/>
        <v>0</v>
      </c>
    </row>
    <row r="195" spans="1:16" ht="15.6" thickBot="1" x14ac:dyDescent="0.3">
      <c r="A195" s="190"/>
      <c r="B195" s="203" t="s">
        <v>37</v>
      </c>
      <c r="C195" s="204">
        <v>140</v>
      </c>
      <c r="D195" s="204">
        <v>132</v>
      </c>
      <c r="E195" s="204">
        <v>161</v>
      </c>
      <c r="F195" s="204">
        <v>179</v>
      </c>
      <c r="G195" s="204">
        <v>142</v>
      </c>
      <c r="H195" s="204">
        <v>121</v>
      </c>
      <c r="K195" s="204">
        <v>875</v>
      </c>
      <c r="L195" s="205">
        <f>COUNT(C195:H195)</f>
        <v>6</v>
      </c>
      <c r="M195" s="206">
        <f t="shared" si="23"/>
        <v>145.83333333333334</v>
      </c>
      <c r="N195" s="1" t="s">
        <v>103</v>
      </c>
      <c r="O195" s="180" t="s">
        <v>89</v>
      </c>
      <c r="P195" s="209">
        <f t="shared" ref="P195:P253" si="24">COUNTIF(C195:J195,"&gt;199")</f>
        <v>0</v>
      </c>
    </row>
    <row r="196" spans="1:16" ht="15.6" thickBot="1" x14ac:dyDescent="0.3">
      <c r="A196" s="190"/>
      <c r="B196" s="4" t="s">
        <v>36</v>
      </c>
      <c r="C196" s="207">
        <v>141</v>
      </c>
      <c r="D196" s="207">
        <v>136</v>
      </c>
      <c r="E196" s="207">
        <v>115</v>
      </c>
      <c r="F196" s="207">
        <v>143</v>
      </c>
      <c r="G196" s="207">
        <v>111</v>
      </c>
      <c r="H196" s="207">
        <v>135</v>
      </c>
      <c r="K196" s="207">
        <v>781</v>
      </c>
      <c r="L196" s="205">
        <f>COUNT(C196:H196)</f>
        <v>6</v>
      </c>
      <c r="M196" s="206">
        <f t="shared" si="23"/>
        <v>130.16666666666666</v>
      </c>
      <c r="N196" s="1" t="s">
        <v>103</v>
      </c>
      <c r="O196" s="180" t="s">
        <v>89</v>
      </c>
      <c r="P196" s="209">
        <f t="shared" si="24"/>
        <v>0</v>
      </c>
    </row>
    <row r="197" spans="1:16" ht="15.6" thickBot="1" x14ac:dyDescent="0.3">
      <c r="A197" s="190"/>
      <c r="B197" s="203" t="s">
        <v>70</v>
      </c>
      <c r="C197" s="204">
        <v>114</v>
      </c>
      <c r="D197" s="204">
        <v>122</v>
      </c>
      <c r="E197" s="204">
        <v>131</v>
      </c>
      <c r="F197" s="204">
        <v>140</v>
      </c>
      <c r="G197" s="204">
        <v>104</v>
      </c>
      <c r="H197" s="204">
        <v>158</v>
      </c>
      <c r="K197" s="204">
        <v>769</v>
      </c>
      <c r="L197" s="205">
        <f>COUNT(C197:H197)</f>
        <v>6</v>
      </c>
      <c r="M197" s="206">
        <f t="shared" si="23"/>
        <v>128.16666666666666</v>
      </c>
      <c r="N197" s="1" t="s">
        <v>103</v>
      </c>
      <c r="O197" s="180" t="s">
        <v>89</v>
      </c>
      <c r="P197" s="209">
        <f t="shared" si="24"/>
        <v>0</v>
      </c>
    </row>
    <row r="198" spans="1:16" ht="15.6" thickBot="1" x14ac:dyDescent="0.3">
      <c r="A198" s="190">
        <v>1</v>
      </c>
      <c r="B198" s="6" t="s">
        <v>189</v>
      </c>
      <c r="C198" s="198">
        <v>159</v>
      </c>
      <c r="D198" s="198">
        <v>150</v>
      </c>
      <c r="E198" s="198">
        <v>147</v>
      </c>
      <c r="F198" s="198">
        <v>148</v>
      </c>
      <c r="G198" s="198">
        <v>180</v>
      </c>
      <c r="H198" s="200"/>
      <c r="I198" s="200"/>
      <c r="J198" s="200"/>
      <c r="K198" s="198">
        <v>784</v>
      </c>
      <c r="L198" s="198">
        <f>COUNT(C198:K198)</f>
        <v>6</v>
      </c>
      <c r="M198" s="201">
        <f>SUM(K198/L198)</f>
        <v>130.66666666666666</v>
      </c>
      <c r="N198" s="193" t="s">
        <v>103</v>
      </c>
      <c r="O198" s="180" t="s">
        <v>98</v>
      </c>
      <c r="P198" s="209">
        <f t="shared" si="24"/>
        <v>0</v>
      </c>
    </row>
    <row r="199" spans="1:16" ht="15.6" thickBot="1" x14ac:dyDescent="0.3">
      <c r="A199" s="190">
        <v>2</v>
      </c>
      <c r="B199" s="6" t="s">
        <v>165</v>
      </c>
      <c r="C199" s="198">
        <v>152</v>
      </c>
      <c r="D199" s="198">
        <v>195</v>
      </c>
      <c r="E199" s="198">
        <v>134</v>
      </c>
      <c r="F199" s="198">
        <v>184</v>
      </c>
      <c r="G199" s="198">
        <v>155</v>
      </c>
      <c r="H199" s="200"/>
      <c r="I199" s="200"/>
      <c r="J199" s="200"/>
      <c r="K199" s="198">
        <v>820</v>
      </c>
      <c r="L199" s="198">
        <f>COUNT(C199:K199)</f>
        <v>6</v>
      </c>
      <c r="M199" s="201">
        <f t="shared" ref="M199:M203" si="25">SUM(K199/L199)</f>
        <v>136.66666666666666</v>
      </c>
      <c r="N199" s="193" t="s">
        <v>103</v>
      </c>
      <c r="O199" s="180" t="s">
        <v>98</v>
      </c>
      <c r="P199" s="209">
        <f t="shared" si="24"/>
        <v>0</v>
      </c>
    </row>
    <row r="200" spans="1:16" ht="15.6" thickBot="1" x14ac:dyDescent="0.3">
      <c r="A200" s="190">
        <v>3</v>
      </c>
      <c r="B200" s="6" t="s">
        <v>15</v>
      </c>
      <c r="C200" s="198">
        <v>135</v>
      </c>
      <c r="D200" s="198">
        <v>129</v>
      </c>
      <c r="E200" s="198">
        <v>159</v>
      </c>
      <c r="F200" s="199">
        <v>201</v>
      </c>
      <c r="G200" s="198">
        <v>159</v>
      </c>
      <c r="H200" s="200"/>
      <c r="I200" s="200"/>
      <c r="J200" s="200"/>
      <c r="K200" s="198">
        <v>783</v>
      </c>
      <c r="L200" s="198">
        <f>COUNT(C200:K200)</f>
        <v>6</v>
      </c>
      <c r="M200" s="201">
        <f t="shared" si="25"/>
        <v>130.5</v>
      </c>
      <c r="N200" s="193" t="s">
        <v>103</v>
      </c>
      <c r="O200" s="180" t="s">
        <v>98</v>
      </c>
      <c r="P200" s="209">
        <f t="shared" si="24"/>
        <v>1</v>
      </c>
    </row>
    <row r="201" spans="1:16" ht="15.6" thickBot="1" x14ac:dyDescent="0.3">
      <c r="A201" s="190">
        <v>4</v>
      </c>
      <c r="B201" s="6" t="s">
        <v>52</v>
      </c>
      <c r="C201" s="198">
        <v>143</v>
      </c>
      <c r="D201" s="198">
        <v>145</v>
      </c>
      <c r="E201" s="198">
        <v>174</v>
      </c>
      <c r="F201" s="198">
        <v>155</v>
      </c>
      <c r="G201" s="198">
        <v>168</v>
      </c>
      <c r="H201" s="200"/>
      <c r="I201" s="200"/>
      <c r="J201" s="200"/>
      <c r="K201" s="198">
        <v>785</v>
      </c>
      <c r="L201" s="198">
        <f>COUNT(C201:K201)</f>
        <v>6</v>
      </c>
      <c r="M201" s="201">
        <f t="shared" si="25"/>
        <v>130.83333333333334</v>
      </c>
      <c r="N201" s="193" t="s">
        <v>103</v>
      </c>
      <c r="O201" s="180" t="s">
        <v>98</v>
      </c>
      <c r="P201" s="209">
        <f t="shared" si="24"/>
        <v>0</v>
      </c>
    </row>
    <row r="202" spans="1:16" ht="15.6" thickBot="1" x14ac:dyDescent="0.3">
      <c r="A202" s="190">
        <v>5</v>
      </c>
      <c r="B202" s="6" t="s">
        <v>34</v>
      </c>
      <c r="C202" s="198">
        <v>156</v>
      </c>
      <c r="D202" s="198">
        <v>185</v>
      </c>
      <c r="E202" s="198">
        <v>130</v>
      </c>
      <c r="F202" s="198">
        <v>148</v>
      </c>
      <c r="G202" s="198">
        <v>183</v>
      </c>
      <c r="H202" s="200"/>
      <c r="I202" s="200"/>
      <c r="J202" s="200"/>
      <c r="K202" s="198">
        <v>802</v>
      </c>
      <c r="L202" s="198">
        <f>COUNT(C202:K202)</f>
        <v>6</v>
      </c>
      <c r="M202" s="201">
        <f t="shared" si="25"/>
        <v>133.66666666666666</v>
      </c>
      <c r="N202" s="193" t="s">
        <v>103</v>
      </c>
      <c r="O202" s="180" t="s">
        <v>98</v>
      </c>
      <c r="P202" s="209">
        <f t="shared" si="24"/>
        <v>0</v>
      </c>
    </row>
    <row r="203" spans="1:16" ht="15.6" thickBot="1" x14ac:dyDescent="0.3">
      <c r="A203" s="190">
        <v>6</v>
      </c>
      <c r="B203" s="6" t="s">
        <v>35</v>
      </c>
      <c r="C203" s="198">
        <v>154</v>
      </c>
      <c r="D203" s="198">
        <v>149</v>
      </c>
      <c r="E203" s="198">
        <v>172</v>
      </c>
      <c r="F203" s="198">
        <v>187</v>
      </c>
      <c r="G203" s="198">
        <v>174</v>
      </c>
      <c r="H203" s="200"/>
      <c r="I203" s="200"/>
      <c r="J203" s="200"/>
      <c r="K203" s="198">
        <v>836</v>
      </c>
      <c r="L203" s="198">
        <f>COUNT(C203:K203)</f>
        <v>6</v>
      </c>
      <c r="M203" s="201">
        <f t="shared" si="25"/>
        <v>139.33333333333334</v>
      </c>
      <c r="N203" s="193" t="s">
        <v>103</v>
      </c>
      <c r="O203" s="180" t="s">
        <v>98</v>
      </c>
      <c r="P203" s="209">
        <f t="shared" si="24"/>
        <v>0</v>
      </c>
    </row>
    <row r="204" spans="1:16" ht="15.6" thickBot="1" x14ac:dyDescent="0.3">
      <c r="A204" s="190">
        <v>1</v>
      </c>
      <c r="B204" s="6" t="s">
        <v>39</v>
      </c>
      <c r="C204" s="199">
        <v>200</v>
      </c>
      <c r="D204" s="198">
        <v>173</v>
      </c>
      <c r="E204" s="199">
        <v>214</v>
      </c>
      <c r="F204" s="199">
        <v>212</v>
      </c>
      <c r="G204" s="198">
        <v>182</v>
      </c>
      <c r="H204" s="200"/>
      <c r="I204" s="200"/>
      <c r="J204" s="200"/>
      <c r="K204" s="198">
        <v>1041</v>
      </c>
      <c r="L204" s="198">
        <f>COUNT(C204:K204)</f>
        <v>6</v>
      </c>
      <c r="M204" s="201">
        <f>SUM(K204/L204)</f>
        <v>173.5</v>
      </c>
      <c r="N204" s="193" t="s">
        <v>100</v>
      </c>
      <c r="O204" s="180" t="s">
        <v>98</v>
      </c>
      <c r="P204" s="209">
        <f t="shared" si="24"/>
        <v>3</v>
      </c>
    </row>
    <row r="205" spans="1:16" ht="15.6" thickBot="1" x14ac:dyDescent="0.3">
      <c r="A205" s="190">
        <v>2</v>
      </c>
      <c r="B205" s="6" t="s">
        <v>147</v>
      </c>
      <c r="C205" s="199">
        <v>208</v>
      </c>
      <c r="D205" s="198">
        <v>158</v>
      </c>
      <c r="E205" s="199">
        <v>203</v>
      </c>
      <c r="F205" s="198">
        <v>174</v>
      </c>
      <c r="G205" s="199">
        <v>202</v>
      </c>
      <c r="H205" s="200"/>
      <c r="I205" s="200"/>
      <c r="J205" s="200"/>
      <c r="K205" s="198">
        <v>1005</v>
      </c>
      <c r="L205" s="198">
        <f>COUNT(C205:K205)</f>
        <v>6</v>
      </c>
      <c r="M205" s="201">
        <f t="shared" ref="M205:M209" si="26">SUM(K205/L205)</f>
        <v>167.5</v>
      </c>
      <c r="N205" s="193" t="s">
        <v>100</v>
      </c>
      <c r="O205" s="180" t="s">
        <v>98</v>
      </c>
      <c r="P205" s="209">
        <f t="shared" si="24"/>
        <v>3</v>
      </c>
    </row>
    <row r="206" spans="1:16" ht="15.6" thickBot="1" x14ac:dyDescent="0.3">
      <c r="A206" s="190">
        <v>2</v>
      </c>
      <c r="B206" s="6" t="s">
        <v>55</v>
      </c>
      <c r="C206" s="198">
        <v>146</v>
      </c>
      <c r="D206" s="198">
        <v>190</v>
      </c>
      <c r="E206" s="198">
        <v>195</v>
      </c>
      <c r="F206" s="198">
        <v>194</v>
      </c>
      <c r="G206" s="199">
        <v>200</v>
      </c>
      <c r="H206" s="200"/>
      <c r="I206" s="200"/>
      <c r="J206" s="200"/>
      <c r="K206" s="198">
        <v>1005</v>
      </c>
      <c r="L206" s="198">
        <f>COUNT(C206:K206)</f>
        <v>6</v>
      </c>
      <c r="M206" s="201">
        <f t="shared" si="26"/>
        <v>167.5</v>
      </c>
      <c r="N206" s="193" t="s">
        <v>100</v>
      </c>
      <c r="O206" s="180" t="s">
        <v>98</v>
      </c>
      <c r="P206" s="209">
        <f t="shared" si="24"/>
        <v>1</v>
      </c>
    </row>
    <row r="207" spans="1:16" ht="15.6" thickBot="1" x14ac:dyDescent="0.3">
      <c r="A207" s="190">
        <v>4</v>
      </c>
      <c r="B207" s="6" t="s">
        <v>82</v>
      </c>
      <c r="C207" s="198">
        <v>183</v>
      </c>
      <c r="D207" s="199">
        <v>202</v>
      </c>
      <c r="E207" s="198">
        <v>148</v>
      </c>
      <c r="F207" s="199">
        <v>217</v>
      </c>
      <c r="G207" s="198">
        <v>152</v>
      </c>
      <c r="H207" s="200"/>
      <c r="I207" s="200"/>
      <c r="J207" s="200"/>
      <c r="K207" s="198">
        <v>962</v>
      </c>
      <c r="L207" s="198">
        <f>COUNT(C207:K207)</f>
        <v>6</v>
      </c>
      <c r="M207" s="201">
        <f t="shared" si="26"/>
        <v>160.33333333333334</v>
      </c>
      <c r="N207" s="193" t="s">
        <v>100</v>
      </c>
      <c r="O207" s="180" t="s">
        <v>98</v>
      </c>
      <c r="P207" s="209">
        <f t="shared" si="24"/>
        <v>2</v>
      </c>
    </row>
    <row r="208" spans="1:16" ht="15.6" thickBot="1" x14ac:dyDescent="0.3">
      <c r="A208" s="190">
        <v>5</v>
      </c>
      <c r="B208" s="6" t="s">
        <v>19</v>
      </c>
      <c r="C208" s="198">
        <v>177</v>
      </c>
      <c r="D208" s="198">
        <v>168</v>
      </c>
      <c r="E208" s="198">
        <v>178</v>
      </c>
      <c r="F208" s="198">
        <v>157</v>
      </c>
      <c r="G208" s="198">
        <v>195</v>
      </c>
      <c r="H208" s="200"/>
      <c r="I208" s="200"/>
      <c r="J208" s="200"/>
      <c r="K208" s="198">
        <v>915</v>
      </c>
      <c r="L208" s="198">
        <f>COUNT(C208:K208)</f>
        <v>6</v>
      </c>
      <c r="M208" s="201">
        <f t="shared" si="26"/>
        <v>152.5</v>
      </c>
      <c r="N208" s="193" t="s">
        <v>100</v>
      </c>
      <c r="O208" s="180" t="s">
        <v>98</v>
      </c>
      <c r="P208" s="209">
        <f t="shared" si="24"/>
        <v>0</v>
      </c>
    </row>
    <row r="209" spans="1:16" ht="15.6" thickBot="1" x14ac:dyDescent="0.3">
      <c r="A209" s="190">
        <v>6</v>
      </c>
      <c r="B209" s="6" t="s">
        <v>23</v>
      </c>
      <c r="C209" s="198">
        <v>182</v>
      </c>
      <c r="D209" s="198">
        <v>157</v>
      </c>
      <c r="E209" s="198">
        <v>169</v>
      </c>
      <c r="F209" s="198">
        <v>148</v>
      </c>
      <c r="G209" s="198">
        <v>188</v>
      </c>
      <c r="H209" s="200"/>
      <c r="I209" s="200"/>
      <c r="J209" s="200"/>
      <c r="K209" s="198">
        <v>844</v>
      </c>
      <c r="L209" s="198">
        <f>COUNT(C209:K209)</f>
        <v>6</v>
      </c>
      <c r="M209" s="201">
        <f t="shared" si="26"/>
        <v>140.66666666666666</v>
      </c>
      <c r="N209" s="193" t="s">
        <v>100</v>
      </c>
      <c r="O209" s="180" t="s">
        <v>98</v>
      </c>
      <c r="P209" s="209">
        <f t="shared" si="24"/>
        <v>0</v>
      </c>
    </row>
    <row r="210" spans="1:16" ht="15.6" thickBot="1" x14ac:dyDescent="0.3">
      <c r="A210" s="190">
        <v>1</v>
      </c>
      <c r="B210" s="6" t="s">
        <v>139</v>
      </c>
      <c r="C210" s="199">
        <v>243</v>
      </c>
      <c r="D210" s="199">
        <v>235</v>
      </c>
      <c r="E210" s="198">
        <v>192</v>
      </c>
      <c r="F210" s="198">
        <v>190</v>
      </c>
      <c r="G210" s="198">
        <v>195</v>
      </c>
      <c r="H210" s="200"/>
      <c r="I210" s="200"/>
      <c r="J210" s="200"/>
      <c r="K210" s="198">
        <v>1155</v>
      </c>
      <c r="L210" s="198">
        <f>COUNT(C210:K210)</f>
        <v>6</v>
      </c>
      <c r="M210" s="201">
        <f>SUM(K210/L210)</f>
        <v>192.5</v>
      </c>
      <c r="N210" s="193" t="s">
        <v>99</v>
      </c>
      <c r="O210" s="180" t="s">
        <v>98</v>
      </c>
      <c r="P210" s="209">
        <f t="shared" si="24"/>
        <v>2</v>
      </c>
    </row>
    <row r="211" spans="1:16" ht="15.6" thickBot="1" x14ac:dyDescent="0.3">
      <c r="A211" s="190">
        <v>2</v>
      </c>
      <c r="B211" s="6" t="s">
        <v>40</v>
      </c>
      <c r="C211" s="199">
        <v>212</v>
      </c>
      <c r="D211" s="198">
        <v>191</v>
      </c>
      <c r="E211" s="199">
        <v>210</v>
      </c>
      <c r="F211" s="198">
        <v>199</v>
      </c>
      <c r="G211" s="199">
        <v>203</v>
      </c>
      <c r="H211" s="200"/>
      <c r="I211" s="200"/>
      <c r="J211" s="200"/>
      <c r="K211" s="198">
        <v>1095</v>
      </c>
      <c r="L211" s="198">
        <f>COUNT(C211:K211)</f>
        <v>6</v>
      </c>
      <c r="M211" s="201">
        <f t="shared" ref="M211:M215" si="27">SUM(K211/L211)</f>
        <v>182.5</v>
      </c>
      <c r="N211" s="193" t="s">
        <v>99</v>
      </c>
      <c r="O211" s="180" t="s">
        <v>98</v>
      </c>
      <c r="P211" s="209">
        <f t="shared" si="24"/>
        <v>3</v>
      </c>
    </row>
    <row r="212" spans="1:16" ht="15.6" thickBot="1" x14ac:dyDescent="0.3">
      <c r="A212" s="190">
        <v>3</v>
      </c>
      <c r="B212" s="6" t="s">
        <v>74</v>
      </c>
      <c r="C212" s="199">
        <v>205</v>
      </c>
      <c r="D212" s="198">
        <v>172</v>
      </c>
      <c r="E212" s="199">
        <v>220</v>
      </c>
      <c r="F212" s="198">
        <v>182</v>
      </c>
      <c r="G212" s="199">
        <v>225</v>
      </c>
      <c r="H212" s="200"/>
      <c r="I212" s="200"/>
      <c r="J212" s="200"/>
      <c r="K212" s="198">
        <v>1064</v>
      </c>
      <c r="L212" s="198">
        <f>COUNT(C212:K212)</f>
        <v>6</v>
      </c>
      <c r="M212" s="201">
        <f t="shared" si="27"/>
        <v>177.33333333333334</v>
      </c>
      <c r="N212" s="193" t="s">
        <v>99</v>
      </c>
      <c r="O212" s="180" t="s">
        <v>98</v>
      </c>
      <c r="P212" s="209">
        <f t="shared" si="24"/>
        <v>3</v>
      </c>
    </row>
    <row r="213" spans="1:16" ht="15.6" thickBot="1" x14ac:dyDescent="0.3">
      <c r="A213" s="190">
        <v>4</v>
      </c>
      <c r="B213" s="6" t="s">
        <v>159</v>
      </c>
      <c r="C213" s="198">
        <v>157</v>
      </c>
      <c r="D213" s="199">
        <v>222</v>
      </c>
      <c r="E213" s="199">
        <v>208</v>
      </c>
      <c r="F213" s="198">
        <v>176</v>
      </c>
      <c r="G213" s="198">
        <v>199</v>
      </c>
      <c r="H213" s="200"/>
      <c r="I213" s="200"/>
      <c r="J213" s="200"/>
      <c r="K213" s="198">
        <v>1002</v>
      </c>
      <c r="L213" s="198">
        <f>COUNT(C213:K213)</f>
        <v>6</v>
      </c>
      <c r="M213" s="201">
        <f t="shared" si="27"/>
        <v>167</v>
      </c>
      <c r="N213" s="193" t="s">
        <v>99</v>
      </c>
      <c r="O213" s="180" t="s">
        <v>98</v>
      </c>
      <c r="P213" s="209">
        <f t="shared" si="24"/>
        <v>2</v>
      </c>
    </row>
    <row r="214" spans="1:16" ht="15.6" thickBot="1" x14ac:dyDescent="0.3">
      <c r="A214" s="190">
        <v>5</v>
      </c>
      <c r="B214" s="6" t="s">
        <v>42</v>
      </c>
      <c r="C214" s="198">
        <v>142</v>
      </c>
      <c r="D214" s="198">
        <v>184</v>
      </c>
      <c r="E214" s="198">
        <v>162</v>
      </c>
      <c r="F214" s="198">
        <v>189</v>
      </c>
      <c r="G214" s="198">
        <v>168</v>
      </c>
      <c r="H214" s="200"/>
      <c r="I214" s="200"/>
      <c r="J214" s="200"/>
      <c r="K214" s="198">
        <v>865</v>
      </c>
      <c r="L214" s="198">
        <f>COUNT(C214:K214)</f>
        <v>6</v>
      </c>
      <c r="M214" s="201">
        <f t="shared" si="27"/>
        <v>144.16666666666666</v>
      </c>
      <c r="N214" s="193" t="s">
        <v>99</v>
      </c>
      <c r="O214" s="180" t="s">
        <v>98</v>
      </c>
      <c r="P214" s="209">
        <f t="shared" si="24"/>
        <v>0</v>
      </c>
    </row>
    <row r="215" spans="1:16" ht="15.6" thickBot="1" x14ac:dyDescent="0.3">
      <c r="A215" s="190">
        <v>6</v>
      </c>
      <c r="B215" s="6" t="s">
        <v>71</v>
      </c>
      <c r="C215" s="198">
        <v>164</v>
      </c>
      <c r="D215" s="198">
        <v>168</v>
      </c>
      <c r="E215" s="198">
        <v>168</v>
      </c>
      <c r="F215" s="198">
        <v>157</v>
      </c>
      <c r="G215" s="198">
        <v>164</v>
      </c>
      <c r="H215" s="200"/>
      <c r="I215" s="200"/>
      <c r="J215" s="200"/>
      <c r="K215" s="198">
        <v>821</v>
      </c>
      <c r="L215" s="198">
        <f>COUNT(C215:K215)</f>
        <v>6</v>
      </c>
      <c r="M215" s="201">
        <f t="shared" si="27"/>
        <v>136.83333333333334</v>
      </c>
      <c r="N215" s="193" t="s">
        <v>99</v>
      </c>
      <c r="O215" s="180" t="s">
        <v>98</v>
      </c>
      <c r="P215" s="209">
        <f t="shared" si="24"/>
        <v>0</v>
      </c>
    </row>
    <row r="216" spans="1:16" ht="15.6" thickBot="1" x14ac:dyDescent="0.3">
      <c r="A216" s="190">
        <v>1</v>
      </c>
      <c r="B216" s="6" t="s">
        <v>148</v>
      </c>
      <c r="C216" s="198">
        <v>177</v>
      </c>
      <c r="D216" s="198">
        <v>192</v>
      </c>
      <c r="E216" s="198">
        <v>179</v>
      </c>
      <c r="F216" s="199">
        <v>235</v>
      </c>
      <c r="G216" s="198">
        <v>184</v>
      </c>
      <c r="H216" s="200"/>
      <c r="I216" s="200"/>
      <c r="J216" s="200"/>
      <c r="K216" s="198">
        <v>1047</v>
      </c>
      <c r="L216" s="198">
        <f>COUNT(C216:K216)</f>
        <v>6</v>
      </c>
      <c r="M216" s="201">
        <f>SUM(K216/L216)</f>
        <v>174.5</v>
      </c>
      <c r="N216" s="193" t="s">
        <v>101</v>
      </c>
      <c r="O216" s="180" t="s">
        <v>98</v>
      </c>
      <c r="P216" s="209">
        <f t="shared" si="24"/>
        <v>1</v>
      </c>
    </row>
    <row r="217" spans="1:16" ht="15.6" thickBot="1" x14ac:dyDescent="0.3">
      <c r="A217" s="190">
        <v>2</v>
      </c>
      <c r="B217" s="6" t="s">
        <v>79</v>
      </c>
      <c r="C217" s="199">
        <v>201</v>
      </c>
      <c r="D217" s="198">
        <v>158</v>
      </c>
      <c r="E217" s="199">
        <v>209</v>
      </c>
      <c r="F217" s="198">
        <v>182</v>
      </c>
      <c r="G217" s="198">
        <v>137</v>
      </c>
      <c r="H217" s="200"/>
      <c r="I217" s="200"/>
      <c r="J217" s="200"/>
      <c r="K217" s="198">
        <v>967</v>
      </c>
      <c r="L217" s="198">
        <f>COUNT(C217:K217)</f>
        <v>6</v>
      </c>
      <c r="M217" s="201">
        <f t="shared" ref="M217:M221" si="28">SUM(K217/L217)</f>
        <v>161.16666666666666</v>
      </c>
      <c r="N217" s="193" t="s">
        <v>101</v>
      </c>
      <c r="O217" s="180" t="s">
        <v>98</v>
      </c>
      <c r="P217" s="209">
        <f t="shared" si="24"/>
        <v>2</v>
      </c>
    </row>
    <row r="218" spans="1:16" ht="15.6" thickBot="1" x14ac:dyDescent="0.3">
      <c r="A218" s="190">
        <v>3</v>
      </c>
      <c r="B218" s="6" t="s">
        <v>141</v>
      </c>
      <c r="C218" s="198">
        <v>181</v>
      </c>
      <c r="D218" s="198">
        <v>195</v>
      </c>
      <c r="E218" s="199">
        <v>203</v>
      </c>
      <c r="F218" s="198">
        <v>197</v>
      </c>
      <c r="G218" s="198">
        <v>126</v>
      </c>
      <c r="H218" s="200"/>
      <c r="I218" s="200"/>
      <c r="J218" s="200"/>
      <c r="K218" s="198">
        <v>962</v>
      </c>
      <c r="L218" s="198">
        <f>COUNT(C218:K218)</f>
        <v>6</v>
      </c>
      <c r="M218" s="201">
        <f t="shared" si="28"/>
        <v>160.33333333333334</v>
      </c>
      <c r="N218" s="193" t="s">
        <v>101</v>
      </c>
      <c r="O218" s="180" t="s">
        <v>98</v>
      </c>
      <c r="P218" s="209">
        <f t="shared" si="24"/>
        <v>1</v>
      </c>
    </row>
    <row r="219" spans="1:16" ht="15.6" thickBot="1" x14ac:dyDescent="0.3">
      <c r="A219" s="190">
        <v>4</v>
      </c>
      <c r="B219" s="6" t="s">
        <v>65</v>
      </c>
      <c r="C219" s="198">
        <v>154</v>
      </c>
      <c r="D219" s="198">
        <v>180</v>
      </c>
      <c r="E219" s="199">
        <v>202</v>
      </c>
      <c r="F219" s="198">
        <v>158</v>
      </c>
      <c r="G219" s="198">
        <v>172</v>
      </c>
      <c r="H219" s="200"/>
      <c r="I219" s="200"/>
      <c r="J219" s="200"/>
      <c r="K219" s="198">
        <v>886</v>
      </c>
      <c r="L219" s="198">
        <f>COUNT(C219:K219)</f>
        <v>6</v>
      </c>
      <c r="M219" s="201">
        <f t="shared" si="28"/>
        <v>147.66666666666666</v>
      </c>
      <c r="N219" s="193" t="s">
        <v>101</v>
      </c>
      <c r="O219" s="180" t="s">
        <v>98</v>
      </c>
      <c r="P219" s="209">
        <f t="shared" si="24"/>
        <v>1</v>
      </c>
    </row>
    <row r="220" spans="1:16" ht="15.6" thickBot="1" x14ac:dyDescent="0.3">
      <c r="A220" s="190">
        <v>5</v>
      </c>
      <c r="B220" s="6" t="s">
        <v>46</v>
      </c>
      <c r="C220" s="198">
        <v>128</v>
      </c>
      <c r="D220" s="198">
        <v>155</v>
      </c>
      <c r="E220" s="198">
        <v>180</v>
      </c>
      <c r="F220" s="198">
        <v>181</v>
      </c>
      <c r="G220" s="198">
        <v>189</v>
      </c>
      <c r="H220" s="200"/>
      <c r="I220" s="200"/>
      <c r="J220" s="200"/>
      <c r="K220" s="198">
        <v>873</v>
      </c>
      <c r="L220" s="198">
        <f>COUNT(C220:K220)</f>
        <v>6</v>
      </c>
      <c r="M220" s="201">
        <f t="shared" si="28"/>
        <v>145.5</v>
      </c>
      <c r="N220" s="193" t="s">
        <v>101</v>
      </c>
      <c r="O220" s="180" t="s">
        <v>98</v>
      </c>
      <c r="P220" s="209">
        <f t="shared" si="24"/>
        <v>0</v>
      </c>
    </row>
    <row r="221" spans="1:16" ht="15.6" thickBot="1" x14ac:dyDescent="0.3">
      <c r="A221" s="190">
        <v>6</v>
      </c>
      <c r="B221" s="6" t="s">
        <v>21</v>
      </c>
      <c r="C221" s="198">
        <v>159</v>
      </c>
      <c r="D221" s="198">
        <v>178</v>
      </c>
      <c r="E221" s="198">
        <v>169</v>
      </c>
      <c r="F221" s="198">
        <v>157</v>
      </c>
      <c r="G221" s="198">
        <v>160</v>
      </c>
      <c r="H221" s="200"/>
      <c r="I221" s="200"/>
      <c r="J221" s="200"/>
      <c r="K221" s="198">
        <v>843</v>
      </c>
      <c r="L221" s="198">
        <f>COUNT(C221:K221)</f>
        <v>6</v>
      </c>
      <c r="M221" s="201">
        <f t="shared" si="28"/>
        <v>140.5</v>
      </c>
      <c r="N221" s="193" t="s">
        <v>101</v>
      </c>
      <c r="O221" s="180" t="s">
        <v>98</v>
      </c>
      <c r="P221" s="209">
        <f t="shared" si="24"/>
        <v>0</v>
      </c>
    </row>
    <row r="222" spans="1:16" ht="15.6" thickBot="1" x14ac:dyDescent="0.3">
      <c r="B222" s="144" t="s">
        <v>42</v>
      </c>
      <c r="C222" s="7">
        <v>220</v>
      </c>
      <c r="D222" s="142">
        <v>192</v>
      </c>
      <c r="E222" s="7">
        <v>200</v>
      </c>
      <c r="F222" s="142">
        <v>135</v>
      </c>
      <c r="G222" s="142">
        <v>146</v>
      </c>
      <c r="H222" s="142">
        <v>157</v>
      </c>
      <c r="K222" s="142">
        <v>1050</v>
      </c>
      <c r="L222" s="5">
        <f>COUNT(C222:H222)</f>
        <v>6</v>
      </c>
      <c r="M222" s="8">
        <f t="shared" ref="M222:M227" si="29">SUM(K222/L222)</f>
        <v>175</v>
      </c>
      <c r="N222" t="s">
        <v>99</v>
      </c>
      <c r="O222" t="s">
        <v>210</v>
      </c>
      <c r="P222" s="209">
        <f t="shared" si="24"/>
        <v>2</v>
      </c>
    </row>
    <row r="223" spans="1:16" ht="15.6" thickBot="1" x14ac:dyDescent="0.3">
      <c r="B223" s="144" t="s">
        <v>20</v>
      </c>
      <c r="C223" s="142">
        <v>189</v>
      </c>
      <c r="D223" s="142">
        <v>196</v>
      </c>
      <c r="E223" s="142">
        <v>149</v>
      </c>
      <c r="F223" s="7">
        <v>220</v>
      </c>
      <c r="G223" s="142">
        <v>178</v>
      </c>
      <c r="H223" s="142">
        <v>164</v>
      </c>
      <c r="K223" s="142">
        <v>1096</v>
      </c>
      <c r="L223" s="5">
        <f>COUNT(C223:H223)</f>
        <v>6</v>
      </c>
      <c r="M223" s="8">
        <f t="shared" si="29"/>
        <v>182.66666666666666</v>
      </c>
      <c r="N223" t="s">
        <v>99</v>
      </c>
      <c r="O223" t="s">
        <v>210</v>
      </c>
      <c r="P223" s="209">
        <f t="shared" si="24"/>
        <v>1</v>
      </c>
    </row>
    <row r="224" spans="1:16" ht="15.6" thickBot="1" x14ac:dyDescent="0.3">
      <c r="B224" s="144" t="s">
        <v>64</v>
      </c>
      <c r="C224" s="7">
        <v>225</v>
      </c>
      <c r="D224" s="7">
        <v>213</v>
      </c>
      <c r="E224" s="142">
        <v>189</v>
      </c>
      <c r="F224" s="7">
        <v>244</v>
      </c>
      <c r="G224" s="7">
        <v>246</v>
      </c>
      <c r="H224" s="145">
        <v>266</v>
      </c>
      <c r="K224" s="142">
        <v>1383</v>
      </c>
      <c r="L224" s="5">
        <f>COUNT(C224:H224)</f>
        <v>6</v>
      </c>
      <c r="M224" s="8">
        <f t="shared" si="29"/>
        <v>230.5</v>
      </c>
      <c r="N224" t="s">
        <v>99</v>
      </c>
      <c r="O224" t="s">
        <v>210</v>
      </c>
      <c r="P224" s="209">
        <f t="shared" si="24"/>
        <v>5</v>
      </c>
    </row>
    <row r="225" spans="2:16" ht="15.6" thickBot="1" x14ac:dyDescent="0.3">
      <c r="B225" s="144" t="s">
        <v>12</v>
      </c>
      <c r="C225" s="142">
        <v>192</v>
      </c>
      <c r="D225" s="142">
        <v>179</v>
      </c>
      <c r="E225" s="142">
        <v>172</v>
      </c>
      <c r="F225" s="7">
        <v>215</v>
      </c>
      <c r="G225" s="142">
        <v>180</v>
      </c>
      <c r="H225" s="7">
        <v>208</v>
      </c>
      <c r="K225" s="142">
        <v>1146</v>
      </c>
      <c r="L225" s="5">
        <f>COUNT(C225:H225)</f>
        <v>6</v>
      </c>
      <c r="M225" s="8">
        <f t="shared" si="29"/>
        <v>191</v>
      </c>
      <c r="N225" t="s">
        <v>209</v>
      </c>
      <c r="O225" t="s">
        <v>210</v>
      </c>
      <c r="P225" s="209">
        <f t="shared" si="24"/>
        <v>2</v>
      </c>
    </row>
    <row r="226" spans="2:16" ht="15.6" thickBot="1" x14ac:dyDescent="0.3">
      <c r="B226" s="144" t="s">
        <v>146</v>
      </c>
      <c r="C226" s="142">
        <v>178</v>
      </c>
      <c r="D226" s="142">
        <v>157</v>
      </c>
      <c r="E226" s="142">
        <v>145</v>
      </c>
      <c r="F226" s="142">
        <v>195</v>
      </c>
      <c r="G226" s="142">
        <v>175</v>
      </c>
      <c r="H226" s="142">
        <v>177</v>
      </c>
      <c r="K226" s="142">
        <v>1027</v>
      </c>
      <c r="L226" s="5">
        <f>COUNT(C226:H226)</f>
        <v>6</v>
      </c>
      <c r="M226" s="8">
        <f t="shared" si="29"/>
        <v>171.16666666666666</v>
      </c>
      <c r="N226" t="s">
        <v>209</v>
      </c>
      <c r="O226" t="s">
        <v>210</v>
      </c>
      <c r="P226" s="209">
        <f t="shared" si="24"/>
        <v>0</v>
      </c>
    </row>
    <row r="227" spans="2:16" ht="15.6" thickBot="1" x14ac:dyDescent="0.3">
      <c r="B227" s="144" t="s">
        <v>166</v>
      </c>
      <c r="C227" s="142">
        <v>177</v>
      </c>
      <c r="D227" s="142">
        <v>169</v>
      </c>
      <c r="E227" s="142">
        <v>138</v>
      </c>
      <c r="F227" s="142">
        <v>166</v>
      </c>
      <c r="G227" s="142">
        <v>185</v>
      </c>
      <c r="H227" s="142">
        <v>166</v>
      </c>
      <c r="K227" s="142">
        <v>1001</v>
      </c>
      <c r="L227" s="5">
        <f>COUNT(C227:H227)</f>
        <v>6</v>
      </c>
      <c r="M227" s="8">
        <f t="shared" si="29"/>
        <v>166.83333333333334</v>
      </c>
      <c r="N227" t="s">
        <v>209</v>
      </c>
      <c r="O227" t="s">
        <v>210</v>
      </c>
      <c r="P227" s="209">
        <f t="shared" si="24"/>
        <v>0</v>
      </c>
    </row>
    <row r="228" spans="2:16" ht="15.6" thickBot="1" x14ac:dyDescent="0.3">
      <c r="B228" s="144" t="s">
        <v>70</v>
      </c>
      <c r="C228" s="142">
        <v>132</v>
      </c>
      <c r="D228" s="142">
        <v>170</v>
      </c>
      <c r="E228" s="142">
        <v>144</v>
      </c>
      <c r="F228" s="142">
        <v>131</v>
      </c>
      <c r="G228" s="142">
        <v>117</v>
      </c>
      <c r="H228" s="142">
        <v>111</v>
      </c>
      <c r="K228" s="142">
        <v>805</v>
      </c>
      <c r="L228" s="5">
        <f>COUNT(C228:H228)</f>
        <v>6</v>
      </c>
      <c r="M228" s="8">
        <f t="shared" ref="M228:M253" si="30">SUM(K228/L228)</f>
        <v>134.16666666666666</v>
      </c>
      <c r="N228" t="s">
        <v>209</v>
      </c>
      <c r="O228" t="s">
        <v>210</v>
      </c>
      <c r="P228" s="209">
        <f t="shared" si="24"/>
        <v>0</v>
      </c>
    </row>
    <row r="229" spans="2:16" ht="15.6" thickBot="1" x14ac:dyDescent="0.3">
      <c r="B229" s="144" t="s">
        <v>14</v>
      </c>
      <c r="C229" s="142">
        <v>145</v>
      </c>
      <c r="D229" s="142">
        <v>138</v>
      </c>
      <c r="E229" s="142">
        <v>136</v>
      </c>
      <c r="F229" s="142">
        <v>172</v>
      </c>
      <c r="G229" s="142">
        <v>155</v>
      </c>
      <c r="H229" s="142">
        <v>161</v>
      </c>
      <c r="K229" s="142">
        <v>907</v>
      </c>
      <c r="L229" s="5">
        <f>COUNT(C229:H229)</f>
        <v>6</v>
      </c>
      <c r="M229" s="8">
        <f t="shared" si="30"/>
        <v>151.16666666666666</v>
      </c>
      <c r="N229" t="s">
        <v>209</v>
      </c>
      <c r="O229" t="s">
        <v>210</v>
      </c>
      <c r="P229" s="209">
        <f t="shared" si="24"/>
        <v>0</v>
      </c>
    </row>
    <row r="230" spans="2:16" ht="15.6" thickBot="1" x14ac:dyDescent="0.3">
      <c r="B230" s="144" t="s">
        <v>179</v>
      </c>
      <c r="C230" s="7">
        <v>202</v>
      </c>
      <c r="D230" s="142">
        <v>165</v>
      </c>
      <c r="E230" s="142">
        <v>116</v>
      </c>
      <c r="F230" s="142">
        <v>146</v>
      </c>
      <c r="G230" s="142">
        <v>147</v>
      </c>
      <c r="H230" s="142">
        <v>173</v>
      </c>
      <c r="K230" s="142">
        <v>949</v>
      </c>
      <c r="L230" s="5">
        <f>COUNT(C230:H230)</f>
        <v>6</v>
      </c>
      <c r="M230" s="8">
        <f t="shared" si="30"/>
        <v>158.16666666666666</v>
      </c>
      <c r="N230" t="s">
        <v>209</v>
      </c>
      <c r="O230" t="s">
        <v>210</v>
      </c>
      <c r="P230" s="209">
        <f t="shared" si="24"/>
        <v>1</v>
      </c>
    </row>
    <row r="231" spans="2:16" ht="15.6" thickBot="1" x14ac:dyDescent="0.3">
      <c r="B231" s="144" t="s">
        <v>147</v>
      </c>
      <c r="C231" s="142">
        <v>148</v>
      </c>
      <c r="D231" s="7">
        <v>215</v>
      </c>
      <c r="E231" s="7">
        <v>202</v>
      </c>
      <c r="F231" s="142">
        <v>166</v>
      </c>
      <c r="G231" s="7">
        <v>200</v>
      </c>
      <c r="H231" s="7">
        <v>230</v>
      </c>
      <c r="K231" s="142">
        <v>1161</v>
      </c>
      <c r="L231" s="5">
        <f>COUNT(C231:H231)</f>
        <v>6</v>
      </c>
      <c r="M231" s="8">
        <f t="shared" si="30"/>
        <v>193.5</v>
      </c>
      <c r="N231" t="s">
        <v>100</v>
      </c>
      <c r="O231" t="s">
        <v>210</v>
      </c>
      <c r="P231" s="209">
        <f t="shared" si="24"/>
        <v>4</v>
      </c>
    </row>
    <row r="232" spans="2:16" ht="15.6" thickBot="1" x14ac:dyDescent="0.3">
      <c r="B232" s="144" t="s">
        <v>155</v>
      </c>
      <c r="C232" s="142">
        <v>144</v>
      </c>
      <c r="D232" s="142">
        <v>184</v>
      </c>
      <c r="E232" s="142">
        <v>186</v>
      </c>
      <c r="F232" s="142">
        <v>149</v>
      </c>
      <c r="G232" s="145">
        <v>253</v>
      </c>
      <c r="H232" s="7">
        <v>235</v>
      </c>
      <c r="K232" s="142">
        <v>1151</v>
      </c>
      <c r="L232" s="5">
        <f>COUNT(C232:H232)</f>
        <v>6</v>
      </c>
      <c r="M232" s="8">
        <f t="shared" si="30"/>
        <v>191.83333333333334</v>
      </c>
      <c r="N232" t="s">
        <v>100</v>
      </c>
      <c r="O232" t="s">
        <v>210</v>
      </c>
      <c r="P232" s="209">
        <f t="shared" si="24"/>
        <v>2</v>
      </c>
    </row>
    <row r="233" spans="2:16" ht="15.6" thickBot="1" x14ac:dyDescent="0.3">
      <c r="B233" s="144" t="s">
        <v>19</v>
      </c>
      <c r="C233" s="7">
        <v>205</v>
      </c>
      <c r="D233" s="142">
        <v>135</v>
      </c>
      <c r="E233" s="7">
        <v>224</v>
      </c>
      <c r="F233" s="142">
        <v>170</v>
      </c>
      <c r="G233" s="142">
        <v>163</v>
      </c>
      <c r="H233" s="7">
        <v>237</v>
      </c>
      <c r="K233" s="142">
        <v>1134</v>
      </c>
      <c r="L233" s="5">
        <f>COUNT(C233:H233)</f>
        <v>6</v>
      </c>
      <c r="M233" s="8">
        <f t="shared" si="30"/>
        <v>189</v>
      </c>
      <c r="N233" t="s">
        <v>100</v>
      </c>
      <c r="O233" t="s">
        <v>210</v>
      </c>
      <c r="P233" s="209">
        <f t="shared" si="24"/>
        <v>3</v>
      </c>
    </row>
    <row r="234" spans="2:16" ht="15.6" thickBot="1" x14ac:dyDescent="0.3">
      <c r="B234" s="144" t="s">
        <v>67</v>
      </c>
      <c r="C234" s="142">
        <v>148</v>
      </c>
      <c r="D234" s="142">
        <v>180</v>
      </c>
      <c r="E234" s="7">
        <v>203</v>
      </c>
      <c r="F234" s="142">
        <v>194</v>
      </c>
      <c r="G234" s="142">
        <v>195</v>
      </c>
      <c r="H234" s="142">
        <v>173</v>
      </c>
      <c r="K234" s="142">
        <v>1093</v>
      </c>
      <c r="L234" s="5">
        <f>COUNT(C234:H234)</f>
        <v>6</v>
      </c>
      <c r="M234" s="8">
        <f t="shared" si="30"/>
        <v>182.16666666666666</v>
      </c>
      <c r="N234" t="s">
        <v>100</v>
      </c>
      <c r="O234" t="s">
        <v>210</v>
      </c>
      <c r="P234" s="209">
        <f t="shared" si="24"/>
        <v>1</v>
      </c>
    </row>
    <row r="235" spans="2:16" ht="15.6" thickBot="1" x14ac:dyDescent="0.3">
      <c r="B235" s="144" t="s">
        <v>65</v>
      </c>
      <c r="C235" s="142">
        <v>181</v>
      </c>
      <c r="D235" s="142">
        <v>195</v>
      </c>
      <c r="E235" s="142">
        <v>159</v>
      </c>
      <c r="F235" s="142">
        <v>172</v>
      </c>
      <c r="G235" s="142">
        <v>181</v>
      </c>
      <c r="H235" s="142">
        <v>189</v>
      </c>
      <c r="K235" s="142">
        <v>1077</v>
      </c>
      <c r="L235" s="5">
        <f>COUNT(C235:H235)</f>
        <v>6</v>
      </c>
      <c r="M235" s="8">
        <f t="shared" si="30"/>
        <v>179.5</v>
      </c>
      <c r="N235" t="s">
        <v>100</v>
      </c>
      <c r="O235" t="s">
        <v>210</v>
      </c>
      <c r="P235" s="209">
        <f t="shared" si="24"/>
        <v>0</v>
      </c>
    </row>
    <row r="236" spans="2:16" ht="15.6" thickBot="1" x14ac:dyDescent="0.3">
      <c r="B236" s="144" t="s">
        <v>35</v>
      </c>
      <c r="C236" s="142">
        <v>163</v>
      </c>
      <c r="D236" s="142">
        <v>191</v>
      </c>
      <c r="E236" s="142">
        <v>180</v>
      </c>
      <c r="F236" s="142">
        <v>164</v>
      </c>
      <c r="G236" s="142">
        <v>194</v>
      </c>
      <c r="H236" s="142">
        <v>168</v>
      </c>
      <c r="K236" s="142">
        <v>1060</v>
      </c>
      <c r="L236" s="5">
        <f>COUNT(C236:H236)</f>
        <v>6</v>
      </c>
      <c r="M236" s="8">
        <f t="shared" si="30"/>
        <v>176.66666666666666</v>
      </c>
      <c r="N236" t="s">
        <v>209</v>
      </c>
      <c r="O236" t="s">
        <v>210</v>
      </c>
      <c r="P236" s="209">
        <f t="shared" si="24"/>
        <v>0</v>
      </c>
    </row>
    <row r="237" spans="2:16" ht="15.6" thickBot="1" x14ac:dyDescent="0.3">
      <c r="B237" s="144" t="s">
        <v>48</v>
      </c>
      <c r="C237" s="142">
        <v>163</v>
      </c>
      <c r="D237" s="142">
        <v>165</v>
      </c>
      <c r="E237" s="142">
        <v>168</v>
      </c>
      <c r="F237" s="7">
        <v>218</v>
      </c>
      <c r="G237" s="142">
        <v>166</v>
      </c>
      <c r="H237" s="142">
        <v>154</v>
      </c>
      <c r="K237" s="142">
        <v>1034</v>
      </c>
      <c r="L237" s="5">
        <f>COUNT(C237:H237)</f>
        <v>6</v>
      </c>
      <c r="M237" s="8">
        <f t="shared" si="30"/>
        <v>172.33333333333334</v>
      </c>
      <c r="N237" t="s">
        <v>100</v>
      </c>
      <c r="O237" t="s">
        <v>210</v>
      </c>
      <c r="P237" s="209">
        <f t="shared" si="24"/>
        <v>1</v>
      </c>
    </row>
    <row r="238" spans="2:16" ht="15.6" thickBot="1" x14ac:dyDescent="0.3">
      <c r="B238" s="144" t="s">
        <v>17</v>
      </c>
      <c r="C238" s="142">
        <v>161</v>
      </c>
      <c r="D238" s="142">
        <v>121</v>
      </c>
      <c r="E238" s="142">
        <v>184</v>
      </c>
      <c r="F238" s="142">
        <v>135</v>
      </c>
      <c r="G238" s="142">
        <v>178</v>
      </c>
      <c r="H238" s="142">
        <v>129</v>
      </c>
      <c r="K238" s="142">
        <v>908</v>
      </c>
      <c r="L238" s="5">
        <f>COUNT(C238:H238)</f>
        <v>6</v>
      </c>
      <c r="M238" s="8">
        <f t="shared" si="30"/>
        <v>151.33333333333334</v>
      </c>
      <c r="N238" t="s">
        <v>209</v>
      </c>
      <c r="O238" t="s">
        <v>210</v>
      </c>
      <c r="P238" s="209">
        <f t="shared" si="24"/>
        <v>0</v>
      </c>
    </row>
    <row r="239" spans="2:16" ht="15.6" thickBot="1" x14ac:dyDescent="0.3">
      <c r="B239" s="144" t="s">
        <v>66</v>
      </c>
      <c r="C239" s="142">
        <v>140</v>
      </c>
      <c r="D239" s="7">
        <v>203</v>
      </c>
      <c r="E239" s="142">
        <v>171</v>
      </c>
      <c r="F239" s="142">
        <v>170</v>
      </c>
      <c r="G239" s="142">
        <v>168</v>
      </c>
      <c r="H239" s="7">
        <v>210</v>
      </c>
      <c r="K239" s="142">
        <v>1062</v>
      </c>
      <c r="L239" s="5">
        <f>COUNT(C239:H239)</f>
        <v>6</v>
      </c>
      <c r="M239" s="8">
        <f t="shared" si="30"/>
        <v>177</v>
      </c>
      <c r="N239" t="s">
        <v>100</v>
      </c>
      <c r="O239" t="s">
        <v>210</v>
      </c>
      <c r="P239" s="209">
        <f t="shared" si="24"/>
        <v>2</v>
      </c>
    </row>
    <row r="240" spans="2:16" ht="15.6" thickBot="1" x14ac:dyDescent="0.3">
      <c r="B240" s="144" t="s">
        <v>36</v>
      </c>
      <c r="C240" s="142">
        <v>126</v>
      </c>
      <c r="D240" s="142">
        <v>139</v>
      </c>
      <c r="E240" s="142">
        <v>133</v>
      </c>
      <c r="F240" s="142">
        <v>101</v>
      </c>
      <c r="G240" s="142">
        <v>138</v>
      </c>
      <c r="H240" s="142">
        <v>169</v>
      </c>
      <c r="K240" s="142">
        <v>806</v>
      </c>
      <c r="L240" s="5">
        <f>COUNT(C240:H240)</f>
        <v>6</v>
      </c>
      <c r="M240" s="8">
        <f t="shared" si="30"/>
        <v>134.33333333333334</v>
      </c>
      <c r="N240" t="s">
        <v>209</v>
      </c>
      <c r="O240" t="s">
        <v>210</v>
      </c>
      <c r="P240" s="209">
        <f t="shared" si="24"/>
        <v>0</v>
      </c>
    </row>
    <row r="241" spans="2:16" ht="15.6" thickBot="1" x14ac:dyDescent="0.3">
      <c r="B241" s="144" t="s">
        <v>37</v>
      </c>
      <c r="C241" s="142">
        <v>122</v>
      </c>
      <c r="D241" s="142">
        <v>136</v>
      </c>
      <c r="E241" s="142">
        <v>164</v>
      </c>
      <c r="F241" s="7">
        <v>245</v>
      </c>
      <c r="G241" s="142">
        <v>193</v>
      </c>
      <c r="H241" s="142">
        <v>180</v>
      </c>
      <c r="K241" s="142">
        <v>1040</v>
      </c>
      <c r="L241" s="5">
        <f>COUNT(C241:H241)</f>
        <v>6</v>
      </c>
      <c r="M241" s="8">
        <f t="shared" si="30"/>
        <v>173.33333333333334</v>
      </c>
      <c r="N241" t="s">
        <v>209</v>
      </c>
      <c r="O241" t="s">
        <v>210</v>
      </c>
      <c r="P241" s="209">
        <f t="shared" si="24"/>
        <v>1</v>
      </c>
    </row>
    <row r="242" spans="2:16" ht="15.6" thickBot="1" x14ac:dyDescent="0.3">
      <c r="B242" s="144" t="s">
        <v>82</v>
      </c>
      <c r="C242" s="7">
        <v>243</v>
      </c>
      <c r="D242" s="7">
        <v>215</v>
      </c>
      <c r="E242" s="142">
        <v>191</v>
      </c>
      <c r="F242" s="7">
        <v>216</v>
      </c>
      <c r="G242" s="7">
        <v>203</v>
      </c>
      <c r="H242" s="7">
        <v>224</v>
      </c>
      <c r="K242" s="142">
        <v>1292</v>
      </c>
      <c r="L242" s="5">
        <f>COUNT(C242:H242)</f>
        <v>6</v>
      </c>
      <c r="M242" s="8">
        <f t="shared" si="30"/>
        <v>215.33333333333334</v>
      </c>
      <c r="N242" t="s">
        <v>100</v>
      </c>
      <c r="O242" t="s">
        <v>210</v>
      </c>
      <c r="P242" s="209">
        <f t="shared" si="24"/>
        <v>5</v>
      </c>
    </row>
    <row r="243" spans="2:16" ht="15.6" thickBot="1" x14ac:dyDescent="0.3">
      <c r="B243" s="144" t="s">
        <v>47</v>
      </c>
      <c r="C243" s="7">
        <v>211</v>
      </c>
      <c r="D243" s="142">
        <v>145</v>
      </c>
      <c r="E243" s="142">
        <v>176</v>
      </c>
      <c r="F243" s="142">
        <v>185</v>
      </c>
      <c r="G243" s="142">
        <v>142</v>
      </c>
      <c r="H243" s="142">
        <v>130</v>
      </c>
      <c r="K243" s="142">
        <v>989</v>
      </c>
      <c r="L243" s="5">
        <f>COUNT(C243:H243)</f>
        <v>6</v>
      </c>
      <c r="M243" s="8">
        <f t="shared" si="30"/>
        <v>164.83333333333334</v>
      </c>
      <c r="N243" t="s">
        <v>209</v>
      </c>
      <c r="O243" t="s">
        <v>210</v>
      </c>
      <c r="P243" s="209">
        <f t="shared" si="24"/>
        <v>1</v>
      </c>
    </row>
    <row r="244" spans="2:16" ht="15.6" thickBot="1" x14ac:dyDescent="0.3">
      <c r="B244" s="144" t="s">
        <v>93</v>
      </c>
      <c r="C244" s="142">
        <v>139</v>
      </c>
      <c r="D244" s="142">
        <v>126</v>
      </c>
      <c r="E244" s="142">
        <v>160</v>
      </c>
      <c r="F244" s="142">
        <v>127</v>
      </c>
      <c r="G244" s="142">
        <v>111</v>
      </c>
      <c r="H244" s="142">
        <v>139</v>
      </c>
      <c r="K244" s="142">
        <v>802</v>
      </c>
      <c r="L244" s="5">
        <f>COUNT(C244:H244)</f>
        <v>6</v>
      </c>
      <c r="M244" s="8">
        <f t="shared" si="30"/>
        <v>133.66666666666666</v>
      </c>
      <c r="N244" t="s">
        <v>100</v>
      </c>
      <c r="O244" t="s">
        <v>210</v>
      </c>
      <c r="P244" s="209">
        <f t="shared" si="24"/>
        <v>0</v>
      </c>
    </row>
    <row r="245" spans="2:16" ht="15.6" thickBot="1" x14ac:dyDescent="0.3">
      <c r="B245" s="144" t="s">
        <v>50</v>
      </c>
      <c r="C245" s="142">
        <v>166</v>
      </c>
      <c r="D245" s="142">
        <v>144</v>
      </c>
      <c r="E245" s="142">
        <v>138</v>
      </c>
      <c r="F245" s="142">
        <v>160</v>
      </c>
      <c r="G245" s="142">
        <v>170</v>
      </c>
      <c r="H245" s="142">
        <v>166</v>
      </c>
      <c r="K245" s="142">
        <v>944</v>
      </c>
      <c r="L245" s="5">
        <f>COUNT(C245:H245)</f>
        <v>6</v>
      </c>
      <c r="M245" s="8">
        <f t="shared" si="30"/>
        <v>157.33333333333334</v>
      </c>
      <c r="N245" t="s">
        <v>209</v>
      </c>
      <c r="O245" t="s">
        <v>210</v>
      </c>
      <c r="P245" s="209">
        <f t="shared" si="24"/>
        <v>0</v>
      </c>
    </row>
    <row r="246" spans="2:16" ht="15.6" thickBot="1" x14ac:dyDescent="0.3">
      <c r="B246" s="144" t="s">
        <v>15</v>
      </c>
      <c r="C246" s="142">
        <v>159</v>
      </c>
      <c r="D246" s="142">
        <v>171</v>
      </c>
      <c r="E246" s="142">
        <v>193</v>
      </c>
      <c r="F246" s="142">
        <v>163</v>
      </c>
      <c r="G246" s="142">
        <v>165</v>
      </c>
      <c r="H246" s="7">
        <v>200</v>
      </c>
      <c r="K246" s="142">
        <v>1051</v>
      </c>
      <c r="L246" s="5">
        <f>COUNT(C246:H246)</f>
        <v>6</v>
      </c>
      <c r="M246" s="8">
        <f t="shared" si="30"/>
        <v>175.16666666666666</v>
      </c>
      <c r="N246" t="s">
        <v>209</v>
      </c>
      <c r="O246" t="s">
        <v>210</v>
      </c>
      <c r="P246" s="209">
        <f t="shared" si="24"/>
        <v>1</v>
      </c>
    </row>
    <row r="247" spans="2:16" ht="15.6" thickBot="1" x14ac:dyDescent="0.3">
      <c r="B247" s="144" t="s">
        <v>38</v>
      </c>
      <c r="C247" s="142">
        <v>153</v>
      </c>
      <c r="D247" s="142">
        <v>176</v>
      </c>
      <c r="E247" s="142">
        <v>153</v>
      </c>
      <c r="F247" s="142">
        <v>185</v>
      </c>
      <c r="G247" s="142">
        <v>156</v>
      </c>
      <c r="H247" s="7">
        <v>221</v>
      </c>
      <c r="K247" s="142">
        <v>1044</v>
      </c>
      <c r="L247" s="5">
        <f>COUNT(C247:H247)</f>
        <v>6</v>
      </c>
      <c r="M247" s="8">
        <f t="shared" si="30"/>
        <v>174</v>
      </c>
      <c r="N247" t="s">
        <v>100</v>
      </c>
      <c r="O247" t="s">
        <v>210</v>
      </c>
      <c r="P247" s="209">
        <f t="shared" si="24"/>
        <v>1</v>
      </c>
    </row>
    <row r="248" spans="2:16" ht="15.6" thickBot="1" x14ac:dyDescent="0.3">
      <c r="B248" s="144" t="s">
        <v>178</v>
      </c>
      <c r="C248" s="142">
        <v>160</v>
      </c>
      <c r="D248" s="142">
        <v>172</v>
      </c>
      <c r="E248" s="142">
        <v>143</v>
      </c>
      <c r="F248" s="7">
        <v>210</v>
      </c>
      <c r="G248" s="142">
        <v>145</v>
      </c>
      <c r="H248" s="142">
        <v>171</v>
      </c>
      <c r="K248" s="142">
        <v>1001</v>
      </c>
      <c r="L248" s="5">
        <f>COUNT(C248:H248)</f>
        <v>6</v>
      </c>
      <c r="M248" s="8">
        <f t="shared" si="30"/>
        <v>166.83333333333334</v>
      </c>
      <c r="N248" t="s">
        <v>100</v>
      </c>
      <c r="O248" t="s">
        <v>210</v>
      </c>
      <c r="P248" s="209">
        <f t="shared" si="24"/>
        <v>1</v>
      </c>
    </row>
    <row r="249" spans="2:16" ht="15.6" thickBot="1" x14ac:dyDescent="0.3">
      <c r="B249" s="144" t="s">
        <v>25</v>
      </c>
      <c r="C249" s="142">
        <v>146</v>
      </c>
      <c r="D249" s="142">
        <v>137</v>
      </c>
      <c r="E249" s="142">
        <v>156</v>
      </c>
      <c r="F249" s="142">
        <v>187</v>
      </c>
      <c r="G249" s="142">
        <v>159</v>
      </c>
      <c r="H249" s="142">
        <v>114</v>
      </c>
      <c r="K249" s="142">
        <v>899</v>
      </c>
      <c r="L249" s="5">
        <f>COUNT(C249:H249)</f>
        <v>6</v>
      </c>
      <c r="M249" s="8">
        <f t="shared" si="30"/>
        <v>149.83333333333334</v>
      </c>
      <c r="N249" t="s">
        <v>100</v>
      </c>
      <c r="O249" t="s">
        <v>210</v>
      </c>
      <c r="P249" s="209">
        <f t="shared" si="24"/>
        <v>0</v>
      </c>
    </row>
    <row r="250" spans="2:16" ht="15.6" thickBot="1" x14ac:dyDescent="0.3">
      <c r="B250" s="144" t="s">
        <v>157</v>
      </c>
      <c r="C250" s="142">
        <v>122</v>
      </c>
      <c r="D250" s="142">
        <v>146</v>
      </c>
      <c r="E250" s="142">
        <v>168</v>
      </c>
      <c r="F250" s="142">
        <v>136</v>
      </c>
      <c r="G250" s="142">
        <v>173</v>
      </c>
      <c r="H250" s="142">
        <v>147</v>
      </c>
      <c r="K250" s="142">
        <v>892</v>
      </c>
      <c r="L250" s="5">
        <f>COUNT(C250:H250)</f>
        <v>6</v>
      </c>
      <c r="M250" s="8">
        <f t="shared" si="30"/>
        <v>148.66666666666666</v>
      </c>
      <c r="N250" t="s">
        <v>100</v>
      </c>
      <c r="O250" t="s">
        <v>210</v>
      </c>
      <c r="P250" s="209">
        <f t="shared" si="24"/>
        <v>0</v>
      </c>
    </row>
    <row r="251" spans="2:16" ht="15.6" thickBot="1" x14ac:dyDescent="0.3">
      <c r="B251" s="144" t="s">
        <v>52</v>
      </c>
      <c r="C251" s="142">
        <v>166</v>
      </c>
      <c r="D251" s="7">
        <v>219</v>
      </c>
      <c r="E251" s="142">
        <v>146</v>
      </c>
      <c r="F251" s="142">
        <v>152</v>
      </c>
      <c r="G251" s="142">
        <v>172</v>
      </c>
      <c r="H251" s="142">
        <v>162</v>
      </c>
      <c r="K251" s="142">
        <v>1017</v>
      </c>
      <c r="L251" s="5">
        <f>COUNT(C251:H251)</f>
        <v>6</v>
      </c>
      <c r="M251" s="8">
        <f t="shared" si="30"/>
        <v>169.5</v>
      </c>
      <c r="N251" t="s">
        <v>209</v>
      </c>
      <c r="O251" t="s">
        <v>210</v>
      </c>
      <c r="P251" s="209">
        <f t="shared" si="24"/>
        <v>1</v>
      </c>
    </row>
    <row r="252" spans="2:16" ht="15.6" thickBot="1" x14ac:dyDescent="0.3">
      <c r="B252" s="144" t="s">
        <v>16</v>
      </c>
      <c r="C252" s="142">
        <v>182</v>
      </c>
      <c r="D252" s="142">
        <v>159</v>
      </c>
      <c r="E252" s="142">
        <v>169</v>
      </c>
      <c r="F252" s="142">
        <v>159</v>
      </c>
      <c r="G252" s="142">
        <v>148</v>
      </c>
      <c r="H252" s="142">
        <v>150</v>
      </c>
      <c r="K252" s="142">
        <v>967</v>
      </c>
      <c r="L252" s="5">
        <f>COUNT(C252:H252)</f>
        <v>6</v>
      </c>
      <c r="M252" s="8">
        <f t="shared" si="30"/>
        <v>161.16666666666666</v>
      </c>
      <c r="N252" t="s">
        <v>209</v>
      </c>
      <c r="O252" t="s">
        <v>210</v>
      </c>
      <c r="P252" s="209">
        <f t="shared" si="24"/>
        <v>0</v>
      </c>
    </row>
    <row r="253" spans="2:16" ht="15.6" thickBot="1" x14ac:dyDescent="0.3">
      <c r="B253" s="144" t="s">
        <v>11</v>
      </c>
      <c r="C253" s="142">
        <v>141</v>
      </c>
      <c r="D253" s="142">
        <v>171</v>
      </c>
      <c r="E253" s="142">
        <v>172</v>
      </c>
      <c r="F253" s="142">
        <v>143</v>
      </c>
      <c r="G253" s="142">
        <v>145</v>
      </c>
      <c r="H253" s="142">
        <v>169</v>
      </c>
      <c r="K253" s="142">
        <v>941</v>
      </c>
      <c r="L253" s="5">
        <f>COUNT(C253:H253)</f>
        <v>6</v>
      </c>
      <c r="M253" s="8">
        <f t="shared" si="30"/>
        <v>156.83333333333334</v>
      </c>
      <c r="N253" t="s">
        <v>209</v>
      </c>
      <c r="O253" t="s">
        <v>210</v>
      </c>
      <c r="P253" s="209">
        <f t="shared" si="24"/>
        <v>0</v>
      </c>
    </row>
  </sheetData>
  <conditionalFormatting sqref="C2:J62">
    <cfRule type="cellIs" dxfId="2" priority="2" operator="greaterThanOrEqual">
      <formula>200</formula>
    </cfRule>
  </conditionalFormatting>
  <conditionalFormatting sqref="C63:J141">
    <cfRule type="cellIs" dxfId="1" priority="1" operator="greaterThanOrEqual">
      <formula>200</formula>
    </cfRule>
  </conditionalFormatting>
  <hyperlinks>
    <hyperlink ref="B64" r:id="rId1" display="https://bowling.lexerbowling.com/bowlingdelapraille/championnatsgenevois2025/pl041.htm" xr:uid="{2573DD8E-C603-406F-B085-6842E70DE99E}"/>
    <hyperlink ref="B71" r:id="rId2" display="https://bowling.lexerbowling.com/bowlingdelapraille/championnatsgenevois2025/pl055.htm" xr:uid="{8DB46A4D-187C-4FD0-A4D2-24753A1892A5}"/>
    <hyperlink ref="B82" r:id="rId3" display="https://bowling.lexerbowling.com/bowlingdelapraille/championnatsgenevois2025/pl01E.htm" xr:uid="{1AD68AA6-8F59-430E-9527-63D8BC1DD6EC}"/>
    <hyperlink ref="B76" r:id="rId4" display="https://bowling.lexerbowling.com/bowlingdelapraille/championnatsgenevois2025/pl051.htm" xr:uid="{D9F91556-5D82-42CB-8109-F10229F5CB18}"/>
    <hyperlink ref="B74" r:id="rId5" display="https://bowling.lexerbowling.com/bowlingdelapraille/championnatsgenevois2025/pl03D.htm" xr:uid="{E0317686-6A8C-4341-997B-F08DB81F242C}"/>
    <hyperlink ref="B79" r:id="rId6" display="https://bowling.lexerbowling.com/bowlingdelapraille/championnatsgenevois2025/pl045.htm" xr:uid="{94E864F9-021F-4D65-BB34-C58C23FE3E20}"/>
    <hyperlink ref="B73" r:id="rId7" display="https://bowling.lexerbowling.com/bowlingdelapraille/championnatsgenevois2025/pl01F.htm" xr:uid="{A507EB61-8F7A-4C23-8F98-BFB7A75AFCD9}"/>
    <hyperlink ref="B81" r:id="rId8" display="https://bowling.lexerbowling.com/bowlingdelapraille/championnatsgenevois2025/pl054.htm" xr:uid="{0D3A8AD6-4B6C-49F7-A6FA-D3D2EA1FF3E0}"/>
    <hyperlink ref="B68" r:id="rId9" display="https://bowling.lexerbowling.com/bowlingdelapraille/championnatsgenevois2025/pl052.htm" xr:uid="{9DF1F792-963D-4561-B41E-B0669D0762C2}"/>
    <hyperlink ref="B65" r:id="rId10" display="https://bowling.lexerbowling.com/bowlingdelapraille/championnatsgenevois2025/pl040.htm" xr:uid="{B1FEAC43-2AAB-4057-8208-E8E5834EDDAA}"/>
    <hyperlink ref="B70" r:id="rId11" display="https://bowling.lexerbowling.com/bowlingdelapraille/championnatsgenevois2025/pl005.htm" xr:uid="{6D685E6C-6F90-44F2-8E8F-D6E6E20235EC}"/>
    <hyperlink ref="B69" r:id="rId12" display="https://bowling.lexerbowling.com/bowlingdelapraille/championnatsgenevois2025/pl050.htm" xr:uid="{CAFD1259-ED69-4061-A7E6-AD4D46AB99BD}"/>
    <hyperlink ref="B67" r:id="rId13" display="https://bowling.lexerbowling.com/bowlingdelapraille/championnatsgenevois2025/pl053.htm" xr:uid="{206BDD7B-B290-4827-A834-CFD4D6AF2A22}"/>
    <hyperlink ref="B75" r:id="rId14" display="https://bowling.lexerbowling.com/bowlingdelapraille/championnatsgenevois2025/pl03E.htm" xr:uid="{C1A0ACC9-ECBA-4F06-9B13-57F41EDFFA6D}"/>
    <hyperlink ref="B63" r:id="rId15" display="https://bowling.lexerbowling.com/bowlingdelapraille/championnatsgenevois2025/pl002.htm" xr:uid="{B4119467-344F-43EC-8E7D-09B35EF48F30}"/>
    <hyperlink ref="B66" r:id="rId16" display="https://bowling.lexerbowling.com/bowlingdelapraille/championnatsgenevois2025/pl05A.htm" xr:uid="{240D6AF6-967C-43E4-9598-4D96A7A9F314}"/>
    <hyperlink ref="B83" r:id="rId17" display="https://bowling.lexerbowling.com/bowlingdelapraille/championnatsgenevois2025/pl026.htm" xr:uid="{D85959F6-4552-48A1-A552-9C39DFFC851D}"/>
    <hyperlink ref="B94" r:id="rId18" display="https://bowling.lexerbowling.com/bowlingdelapraille/championnatsgenevois2025/pl019.htm" xr:uid="{C8DBEB8E-6CFA-4A91-839A-CC45D61BA0C1}"/>
    <hyperlink ref="B95" r:id="rId19" display="https://bowling.lexerbowling.com/bowlingdelapraille/championnatsgenevois2025/pl01B.htm" xr:uid="{B7751070-5203-40FA-BE11-29F837BB5DF6}"/>
    <hyperlink ref="B96" r:id="rId20" display="https://bowling.lexerbowling.com/bowlingdelapraille/championnatsgenevois2025/pl04C.htm" xr:uid="{ADCB9563-E1E8-47BD-B187-6971DBECCBCE}"/>
    <hyperlink ref="B97" r:id="rId21" display="https://bowling.lexerbowling.com/bowlingdelapraille/championnatsgenevois2025/pl00A.htm" xr:uid="{00AB33C2-FF28-4014-87EB-6A00C140E1B2}"/>
    <hyperlink ref="B98" r:id="rId22" display="https://bowling.lexerbowling.com/bowlingdelapraille/championnatsgenevois2025/pl00B.htm" xr:uid="{CADF10E0-1A6C-4BB4-9B5F-99392CC0D75F}"/>
    <hyperlink ref="B110" r:id="rId23" display="https://bowling.lexerbowling.com/bowlingdelapraille/championnatsgenevois2025/pl058.htm" xr:uid="{B5465E59-24AA-4ECD-BC69-8AB66B3D7813}"/>
    <hyperlink ref="B111" r:id="rId24" display="https://bowling.lexerbowling.com/bowlingdelapraille/championnatsgenevois2025/pl04B.htm" xr:uid="{2B5AB9D8-9A3B-48CF-8CFF-51E1C7556B25}"/>
    <hyperlink ref="B112" r:id="rId25" display="https://bowling.lexerbowling.com/bowlingdelapraille/championnatsgenevois2025/pl056.htm" xr:uid="{A4E0FBE1-B5AD-42A9-A88D-850648B6DBB7}"/>
    <hyperlink ref="B113" r:id="rId26" display="https://bowling.lexerbowling.com/bowlingdelapraille/championnatsgenevois2025/pl057.htm" xr:uid="{6A0B21A1-A525-46DB-BE0F-E3F368682AB6}"/>
    <hyperlink ref="B114" r:id="rId27" display="https://bowling.lexerbowling.com/bowlingdelapraille/championnatsgenevois2025/pl04E.htm" xr:uid="{FD51643F-B61A-4649-A343-9EDA0137F805}"/>
    <hyperlink ref="B115" r:id="rId28" display="https://bowling.lexerbowling.com/bowlingdelapraille/championnatsgenevois2025/pl00C.htm" xr:uid="{BD5B4B6B-6031-47FB-A5AA-A0E90A7EF08B}"/>
    <hyperlink ref="B116" r:id="rId29" display="https://bowling.lexerbowling.com/bowlingdelapraille/championnatsgenevois2025/pl01A.htm" xr:uid="{39BA1CE4-3111-4C3E-8BE4-F1F2AC0747B4}"/>
    <hyperlink ref="B117" r:id="rId30" display="https://bowling.lexerbowling.com/bowlingdelapraille/championnatsgenevois2025/pl04D.htm" xr:uid="{D8C3CFA9-75B7-41C2-8C19-65880EC97004}"/>
    <hyperlink ref="B118" r:id="rId31" display="https://bowling.lexerbowling.com/bowlingdelapraille/championnatsgenevois2025/pl01C.htm" xr:uid="{7815DC76-881D-4438-8EE9-410396B61708}"/>
    <hyperlink ref="B119" r:id="rId32" display="https://bowling.lexerbowling.com/bowlingdelapraille/championnatsgenevois2025/pl059.htm" xr:uid="{06DC5889-B142-4C9F-8818-3F2EA3D23C79}"/>
    <hyperlink ref="B120" r:id="rId33" display="https://bowling.lexerbowling.com/bowlingdelapraille/championnatsgenevois2025/pl025.htm" xr:uid="{88A52E17-EBA0-4D2D-B705-56F56806E3CA}"/>
    <hyperlink ref="B84" r:id="rId34" display="https://bowling.lexerbowling.com/bowlingdelapraille/championnatsgenevois2025/pl027.htm" xr:uid="{5B775B9A-26EA-4CC4-941F-79038B334942}"/>
    <hyperlink ref="B85" r:id="rId35" display="https://bowling.lexerbowling.com/bowlingdelapraille/championnatsgenevois2025/pl00E.htm" xr:uid="{3089AB0A-4AD5-4EDF-AEEE-BF76033907C4}"/>
    <hyperlink ref="B86" r:id="rId36" display="https://bowling.lexerbowling.com/bowlingdelapraille/championnatsgenevois2025/pl007.htm" xr:uid="{7B6F1AA4-FB94-451D-8695-F73D5D368F9D}"/>
    <hyperlink ref="B87" r:id="rId37" display="https://bowling.lexerbowling.com/bowlingdelapraille/championnatsgenevois2025/pl01D.htm" xr:uid="{C064300F-03A1-477B-81FE-0C5E1BF01225}"/>
    <hyperlink ref="B88" r:id="rId38" display="https://bowling.lexerbowling.com/bowlingdelapraille/championnatsgenevois2025/pl037.htm" xr:uid="{127356B0-CEA1-4C0E-9D7D-4CFE9814EB46}"/>
    <hyperlink ref="B89" r:id="rId39" display="https://bowling.lexerbowling.com/bowlingdelapraille/championnatsgenevois2025/pl001.htm" xr:uid="{0DA90375-5149-422B-924D-DBC8147C1D12}"/>
    <hyperlink ref="B90" r:id="rId40" display="https://bowling.lexerbowling.com/bowlingdelapraille/championnatsgenevois2025/pl020.htm" xr:uid="{5BEE61FF-D46A-4FE7-B603-A778C87B1D64}"/>
    <hyperlink ref="B91" r:id="rId41" display="https://bowling.lexerbowling.com/bowlingdelapraille/championnatsgenevois2025/pl008.htm" xr:uid="{AF31F4CC-91AB-46C8-88E7-280E19974AA7}"/>
    <hyperlink ref="B92" r:id="rId42" display="https://bowling.lexerbowling.com/bowlingdelapraille/championnatsgenevois2025/pl010.htm" xr:uid="{4B3B29E6-321C-4CB9-84D8-BDE7305A29E9}"/>
    <hyperlink ref="B93" r:id="rId43" display="https://bowling.lexerbowling.com/bowlingdelapraille/championnatsgenevois2025/pl004.htm" xr:uid="{DE8FC15F-C534-4016-A60E-EBA2391C017B}"/>
    <hyperlink ref="B99" r:id="rId44" display="https://bowling.lexerbowling.com/bowlingdelapraille/championnatsgenevois2025/pl00D.htm" xr:uid="{C68716FE-6094-4925-8894-0E0E90A0D89C}"/>
    <hyperlink ref="B100" r:id="rId45" display="https://bowling.lexerbowling.com/bowlingdelapraille/championnatsgenevois2025/pl009.htm" xr:uid="{6134DD96-C7C5-444D-8C15-29DB3CA0B56F}"/>
    <hyperlink ref="B101" r:id="rId46" display="https://bowling.lexerbowling.com/bowlingdelapraille/championnatsgenevois2025/pl00F.htm" xr:uid="{F5410661-D119-422D-A5DF-A78BE81E58EE}"/>
    <hyperlink ref="B102" r:id="rId47" display="https://bowling.lexerbowling.com/bowlingdelapraille/championnatsgenevois2025/pl02B.htm" xr:uid="{53E9C5D3-FA08-4558-ADF0-25357A5DB302}"/>
    <hyperlink ref="B103" r:id="rId48" display="https://bowling.lexerbowling.com/bowlingdelapraille/championnatsgenevois2025/pl023.htm" xr:uid="{5D52C057-54E0-44D8-ABE8-DC30861070D7}"/>
    <hyperlink ref="B104" r:id="rId49" display="https://bowling.lexerbowling.com/bowlingdelapraille/championnatsgenevois2025/pl02E.htm" xr:uid="{6040E514-DD59-4B11-9EF2-021912D2EF61}"/>
    <hyperlink ref="B105" r:id="rId50" display="https://bowling.lexerbowling.com/bowlingdelapraille/championnatsgenevois2025/pl02A.htm" xr:uid="{CA670307-ADCC-43F6-878D-4F8BB4664C69}"/>
    <hyperlink ref="B106" r:id="rId51" display="https://bowling.lexerbowling.com/bowlingdelapraille/championnatsgenevois2025/pl021.htm" xr:uid="{871C70D6-6242-42C7-8245-701A64EEEFE2}"/>
    <hyperlink ref="B107" r:id="rId52" display="https://bowling.lexerbowling.com/bowlingdelapraille/championnatsgenevois2025/pl003.htm" xr:uid="{6C24AF9D-B5A0-4890-9C69-52A6CFA56EC0}"/>
    <hyperlink ref="B108" r:id="rId53" display="https://bowling.lexerbowling.com/bowlingdelapraille/championnatsgenevois2025/pl022.htm" xr:uid="{2FBB6EC7-75EE-4C8C-83B9-6E1EB895182B}"/>
    <hyperlink ref="B109" r:id="rId54" display="https://bowling.lexerbowling.com/bowlingdelapraille/championnatsgenevois2025/pl024.htm" xr:uid="{35CC90B9-E44B-47C3-BD7D-B54356A43E50}"/>
    <hyperlink ref="B121" r:id="rId55" display="https://bowling.lexerbowling.com/bowlingdelapraille/championnatsgenevois2025/pl03B.htm" xr:uid="{489D185D-1542-4A45-B771-A5BBA6317B57}"/>
    <hyperlink ref="B122" r:id="rId56" display="https://bowling.lexerbowling.com/bowlingdelapraille/championnatsgenevois2025/pl032.htm" xr:uid="{091727AA-540D-4294-BC09-00B92EE18BA3}"/>
    <hyperlink ref="B123" r:id="rId57" display="https://bowling.lexerbowling.com/bowlingdelapraille/championnatsgenevois2025/pl03A.htm" xr:uid="{A1CA9323-6E60-4491-AEA3-5E8334382B51}"/>
    <hyperlink ref="B124" r:id="rId58" display="https://bowling.lexerbowling.com/bowlingdelapraille/championnatsgenevois2025/pl012.htm" xr:uid="{ABFFFAA7-884B-400C-8A61-E5D6B5B18B5F}"/>
    <hyperlink ref="B125" r:id="rId59" display="https://bowling.lexerbowling.com/bowlingdelapraille/championnatsgenevois2025/pl014.htm" xr:uid="{6948250D-9F97-4DCD-8F38-4A7895F2F6F4}"/>
    <hyperlink ref="B126" r:id="rId60" display="https://bowling.lexerbowling.com/bowlingdelapraille/championnatsgenevois2025/pl036.htm" xr:uid="{021A6B95-BC41-41B8-AF2D-4A2A2721FE36}"/>
    <hyperlink ref="B127" r:id="rId61" display="https://bowling.lexerbowling.com/bowlingdelapraille/championnatsgenevois2025/pl030.htm" xr:uid="{DD974B4B-24AC-4BE1-8DB9-9013CCDD34BF}"/>
    <hyperlink ref="B128" r:id="rId62" display="https://bowling.lexerbowling.com/bowlingdelapraille/championnatsgenevois2025/pl039.htm" xr:uid="{3C4F8659-09CB-419C-AD7F-1E5C9768F0E1}"/>
    <hyperlink ref="B129" r:id="rId63" display="https://bowling.lexerbowling.com/bowlingdelapraille/championnatsgenevois2025/pl02D.htm" xr:uid="{54F773E3-8B74-414F-85B8-E8890FC8F3D3}"/>
    <hyperlink ref="B130" r:id="rId64" display="https://bowling.lexerbowling.com/bowlingdelapraille/championnatsgenevois2025/pl016.htm" xr:uid="{F5EB984A-26CC-4F02-84F4-075AEF62C33E}"/>
    <hyperlink ref="B131" r:id="rId65" display="https://bowling.lexerbowling.com/bowlingdelapraille/championnatsgenevois2025/pl015.htm" xr:uid="{D341879B-FDAE-4EC9-8D72-FDD6032145D1}"/>
    <hyperlink ref="B132" r:id="rId66" display="https://bowling.lexerbowling.com/bowlingdelapraille/championnatsgenevois2025/pl017.htm" xr:uid="{29B2453F-80BE-4899-838F-89777DE4D3FA}"/>
    <hyperlink ref="B133" r:id="rId67" display="https://bowling.lexerbowling.com/bowlingdelapraille/championnatsgenevois2025/pl044.htm" xr:uid="{3ED84B04-5AE1-46EF-BDE4-F4151790DB7C}"/>
    <hyperlink ref="B134" r:id="rId68" display="https://bowling.lexerbowling.com/bowlingdelapraille/championnatsgenevois2025/pl02C.htm" xr:uid="{51E7DD03-E91A-4D4A-B346-BB3E581B1B50}"/>
    <hyperlink ref="B135" r:id="rId69" display="https://bowling.lexerbowling.com/bowlingdelapraille/championnatsgenevois2025/pl048.htm" xr:uid="{06899A87-94EF-4F1F-BE42-1F56DA2B09DB}"/>
    <hyperlink ref="B136" r:id="rId70" display="https://bowling.lexerbowling.com/bowlingdelapraille/championnatsgenevois2025/pl011.htm" xr:uid="{31FE27EE-0415-4E15-8C20-6C560EA782AB}"/>
    <hyperlink ref="B137" r:id="rId71" display="https://bowling.lexerbowling.com/bowlingdelapraille/championnatsgenevois2025/pl038.htm" xr:uid="{816AE98A-819D-4056-8EE1-3F9655393679}"/>
    <hyperlink ref="B138" r:id="rId72" display="https://bowling.lexerbowling.com/bowlingdelapraille/championnatsgenevois2025/pl042.htm" xr:uid="{EAF7055E-DCF4-4DE7-B3E5-4C76BF597E34}"/>
    <hyperlink ref="B139" r:id="rId73" display="https://bowling.lexerbowling.com/bowlingdelapraille/championnatsgenevois2025/pl046.htm" xr:uid="{8E8C403A-1C55-4227-B993-40C84DFD6FD0}"/>
    <hyperlink ref="B140" r:id="rId74" display="https://bowling.lexerbowling.com/bowlingdelapraille/championnatsgenevois2025/pl047.htm" xr:uid="{05929323-CC73-4C65-B840-E5B4CE90FD84}"/>
    <hyperlink ref="B141" r:id="rId75" display="https://bowling.lexerbowling.com/bowlingdelapraille/championnatsgenevois2025/pl049.htm" xr:uid="{78696F12-B0E8-4837-AC26-3175A13E9E17}"/>
    <hyperlink ref="B77" r:id="rId76" display="https://bowling.lexerbowling.com/bowlingdelapraille/championnatsgenevois2025/pl043.htm" xr:uid="{F08998B8-F72A-412C-AB68-EE8CC9B8A297}"/>
    <hyperlink ref="B80" r:id="rId77" display="https://bowling.lexerbowling.com/bowlingdelapraille/championnatsgenevois2025/pl034.htm" xr:uid="{1CEF411D-2E7E-474D-96B1-B1E463309C0B}"/>
    <hyperlink ref="B78" r:id="rId78" display="https://bowling.lexerbowling.com/bowlingdelapraille/championnatsgenevois2025/pl028.htm" xr:uid="{A6DC9971-AA55-4F68-B19F-C47EBD435787}"/>
    <hyperlink ref="B72" r:id="rId79" display="https://bowling.lexerbowling.com/bowlingdelapraille/championnatsgenevois2025/pl006.htm" xr:uid="{95B0D3C2-CCE9-43BC-BA21-96C9F9C6537D}"/>
    <hyperlink ref="B142" r:id="rId80" display="https://bowling.lexerbowling.com/bowlingdelapraille/championnatsgenevois2025/pl004.htm" xr:uid="{702A9CC5-31D4-4DCA-B2C8-A6B6C0779484}"/>
    <hyperlink ref="B143" r:id="rId81" display="https://bowling.lexerbowling.com/bowlingdelapraille/championnatsgenevois2025/pl008.htm" xr:uid="{D77AFCCC-371E-4FA2-BF98-BA403CE7E43F}"/>
    <hyperlink ref="B144" r:id="rId82" display="https://bowling.lexerbowling.com/bowlingdelapraille/championnatsgenevois2025/pl00E.htm" xr:uid="{F4B13057-07E5-44A9-B29E-8AE5C66BA5FD}"/>
    <hyperlink ref="B145" r:id="rId83" display="https://bowling.lexerbowling.com/bowlingdelapraille/championnatsgenevois2025/pl007.htm" xr:uid="{7A4CFF4F-377B-4375-B13F-5104B1E82CEA}"/>
    <hyperlink ref="B146" r:id="rId84" display="https://bowling.lexerbowling.com/bowlingdelapraille/championnatsgenevois2025/pl020.htm" xr:uid="{76B41172-740C-4EF3-B16B-F11DF42E6993}"/>
    <hyperlink ref="B147" r:id="rId85" display="https://bowling.lexerbowling.com/bowlingdelapraille/championnatsgenevois2025/pl001.htm" xr:uid="{70DB5365-D47E-4F2C-A3D8-08EA272355C3}"/>
    <hyperlink ref="B148" r:id="rId86" display="https://bowling.lexerbowling.com/bowlingdelapraille/championnatsgenevois2025/pl02E.htm" xr:uid="{7C5F275F-3198-4285-9492-F29F74AB9E44}"/>
    <hyperlink ref="B149" r:id="rId87" display="https://bowling.lexerbowling.com/bowlingdelapraille/championnatsgenevois2025/pl021.htm" xr:uid="{5672D6E9-A3FC-4239-A35A-81C5D1307163}"/>
    <hyperlink ref="B150" r:id="rId88" display="https://bowling.lexerbowling.com/bowlingdelapraille/championnatsgenevois2025/pl022.htm" xr:uid="{86288450-93C7-4CD8-9444-69C64D831947}"/>
    <hyperlink ref="B151" r:id="rId89" display="https://bowling.lexerbowling.com/bowlingdelapraille/championnatsgenevois2025/pl02B.htm" xr:uid="{6887E09E-71F5-4644-A2CF-866634C0C76A}"/>
    <hyperlink ref="B152" r:id="rId90" display="https://bowling.lexerbowling.com/bowlingdelapraille/championnatsgenevois2025/pl009.htm" xr:uid="{30562C58-EF66-47E5-8A80-77EAAD6805E2}"/>
    <hyperlink ref="B153" r:id="rId91" display="https://bowling.lexerbowling.com/bowlingdelapraille/championnatsgenevois2025/pl003.htm" xr:uid="{69143538-91BE-4FC2-B0FA-51F63501FA3B}"/>
    <hyperlink ref="B154" r:id="rId92" display="https://bowling.lexerbowling.com/bowlingdelapraille/championnatsgenevois2025/pl00D.htm" xr:uid="{C7B908D6-23C0-49C2-8E3F-048D7B3E28CF}"/>
    <hyperlink ref="B155" r:id="rId93" display="https://bowling.lexerbowling.com/bowlingdelapraille/championnatsgenevois2025/pl02A.htm" xr:uid="{A7AE48D7-8858-4CDD-BC7A-ED1E055DC4AF}"/>
    <hyperlink ref="B156" r:id="rId94" display="https://bowling.lexerbowling.com/bowlingdelapraille/championnatsgenevois2025/pl00F.htm" xr:uid="{480D53DD-CBDB-40FC-B9D8-0DE4EC5DFF7E}"/>
    <hyperlink ref="B157" r:id="rId95" display="https://bowling.lexerbowling.com/bowlingdelapraille/championnatsgenevois2025/pl03A.htm" xr:uid="{07233429-FDB5-4485-BA30-6B0043889091}"/>
    <hyperlink ref="B158" r:id="rId96" display="https://bowling.lexerbowling.com/bowlingdelapraille/championnatsgenevois2025/pl039.htm" xr:uid="{A5EE3C3D-3F16-4536-9E08-C9E65DC2E91B}"/>
    <hyperlink ref="B159" r:id="rId97" display="https://bowling.lexerbowling.com/bowlingdelapraille/championnatsgenevois2025/pl02D.htm" xr:uid="{BD20DC23-20D7-401B-A596-F86A7E80A681}"/>
    <hyperlink ref="B160" r:id="rId98" display="https://bowling.lexerbowling.com/bowlingdelapraille/championnatsgenevois2025/pl030.htm" xr:uid="{8C0879C7-1EB8-4769-ABF0-8E190BC8E0EC}"/>
    <hyperlink ref="B161" r:id="rId99" display="https://bowling.lexerbowling.com/bowlingdelapraille/championnatsgenevois2025/pl01C.htm" xr:uid="{33967347-2229-4F97-A4BD-055F296F7C45}"/>
    <hyperlink ref="B162" r:id="rId100" display="https://bowling.lexerbowling.com/bowlingdelapraille/championnatsgenevois2025/pl033.htm" xr:uid="{1979C2A3-6732-44C7-A806-8F13B89F0310}"/>
    <hyperlink ref="B163" r:id="rId101" display="https://bowling.lexerbowling.com/bowlingdelapraille/championnatsgenevois2025/pl03B.htm" xr:uid="{3A93DA58-1712-49D6-B8AD-CB1FED1D4BFF}"/>
    <hyperlink ref="B164" r:id="rId102" display="https://bowling.lexerbowling.com/bowlingdelapraille/championnatsgenevois2025/pl017.htm" xr:uid="{DB2426C9-91C0-4D1A-B18C-BE99F1D315DF}"/>
    <hyperlink ref="B165" r:id="rId103" display="https://bowling.lexerbowling.com/bowlingdelapraille/championnatsgenevois2025/pl044.htm" xr:uid="{A445E821-7F21-4B4A-8BF1-E9F1E93CF261}"/>
    <hyperlink ref="B166" r:id="rId104" display="https://bowling.lexerbowling.com/bowlingdelapraille/championnatsgenevois2025/pl016.htm" xr:uid="{68185F98-F60A-4BFE-87BA-50D83582E6D1}"/>
    <hyperlink ref="B167" r:id="rId105" display="https://bowling.lexerbowling.com/bowlingdelapraille/championnatsgenevois2025/pl02F.htm" xr:uid="{4D57FC70-BEBC-4E82-9E6A-13993EE85B51}"/>
    <hyperlink ref="B168" r:id="rId106" display="https://bowling.lexerbowling.com/bowlingdelapraille/championnatsgenevois2025/pl032.htm" xr:uid="{5A720137-5C29-4C2C-B377-68F130693AB4}"/>
    <hyperlink ref="B169" r:id="rId107" display="https://bowling.lexerbowling.com/bowlingdelapraille/championnatsgenevois2025/pl04D.htm" xr:uid="{DCB1C839-0E58-4A14-A430-AE87498317D0}"/>
    <hyperlink ref="B170" r:id="rId108" display="https://bowling.lexerbowling.com/bowlingdelapraille/championnatsgenevois2025/pl014.htm" xr:uid="{1D6571BE-9B6B-46D4-95B6-7B40D525A4CE}"/>
    <hyperlink ref="B171" r:id="rId109" display="https://bowling.lexerbowling.com/bowlingdelapraille/championnatsgenevois2025/pl02C.htm" xr:uid="{25DDF82B-3B84-422B-9A87-AF6902CEF622}"/>
    <hyperlink ref="B172" r:id="rId110" display="https://bowling.lexerbowling.com/bowlingdelapraille/championnatsgenevois2025/pl049.htm" xr:uid="{78AB2A32-99F2-4F23-9CAA-2F2C8A446651}"/>
    <hyperlink ref="B173" r:id="rId111" display="https://bowling.lexerbowling.com/bowlingdelapraille/championnatsgenevois2025/pl015.htm" xr:uid="{2108CAD6-12C2-4897-BAF6-1E93C45778C0}"/>
    <hyperlink ref="B174" r:id="rId112" display="https://bowling.lexerbowling.com/bowlingdelapraille/championnatsgenevois2025/pl025.htm" xr:uid="{B5841833-B609-4905-A309-A4EE812FA7BD}"/>
    <hyperlink ref="B175" r:id="rId113" display="https://bowling.lexerbowling.com/bowlingdelapraille/championnatsgenevois2025/pl059.htm" xr:uid="{9E1777B8-34D3-4AC1-98FA-63A06C5754C4}"/>
    <hyperlink ref="B176" r:id="rId114" display="https://bowling.lexerbowling.com/bowlingdelapraille/championnatsgenevois2025/pl03C.htm" xr:uid="{D6584373-6F7B-4330-87B4-DA48C6BA2E82}"/>
    <hyperlink ref="B177" r:id="rId115" display="https://bowling.lexerbowling.com/bowlingdelapraille/championnatsgenevois2025/pl052.htm" xr:uid="{EE5F69CB-528E-4C52-A375-6A5A6EA260C3}"/>
    <hyperlink ref="B178" r:id="rId116" display="https://bowling.lexerbowling.com/bowlingdelapraille/championnatsgenevois2025/pl055.htm" xr:uid="{F91A0B7B-69FE-426E-892B-B0F9D4C1FCFA}"/>
    <hyperlink ref="B179" r:id="rId117" display="https://bowling.lexerbowling.com/bowlingdelapraille/championnatsgenevois2025/pl03D.htm" xr:uid="{6F941317-D595-4A9E-8F43-CFE4954698DD}"/>
    <hyperlink ref="B180" r:id="rId118" display="https://bowling.lexerbowling.com/bowlingdelapraille/championnatsgenevois2025/pl03F.htm" xr:uid="{939EBAD8-5AE0-443F-AEF0-B6CDDEDABB59}"/>
    <hyperlink ref="B181" r:id="rId119" display="https://bowling.lexerbowling.com/bowlingdelapraille/championnatsgenevois2025/pl054.htm" xr:uid="{BBEB5B02-0644-4E67-A31D-4666DD46EA3E}"/>
    <hyperlink ref="B182" r:id="rId120" display="https://bowling.lexerbowling.com/bowlingdelapraille/championnatsgenevois2025/pl040.htm" xr:uid="{A9616AD0-8095-4EE9-B4C2-A2D34AB48061}"/>
    <hyperlink ref="B183" r:id="rId121" display="https://bowling.lexerbowling.com/bowlingdelapraille/championnatsgenevois2025/pl03E.htm" xr:uid="{FABF5F02-F714-4A48-B87E-7AEB6F897047}"/>
    <hyperlink ref="B184" r:id="rId122" display="https://bowling.lexerbowling.com/bowlingdelapraille/championnatsgenevois2025/pl050.htm" xr:uid="{AE480038-AB94-48B8-97AA-5FE673087BCB}"/>
    <hyperlink ref="B185" r:id="rId123" display="https://bowling.lexerbowling.com/bowlingdelapraille/championnatsgenevois2025/pl053.htm" xr:uid="{68EF1551-B840-4DC6-938B-8003CD352EAB}"/>
    <hyperlink ref="B186" r:id="rId124" display="https://bowling.lexerbowling.com/bowlingdelapraille/championnatsgenevois2025/pl034.htm" xr:uid="{5D73F547-4F8D-4FE9-9ACC-16536913AB18}"/>
    <hyperlink ref="B187" r:id="rId125" display="https://bowling.lexerbowling.com/bowlingdelapraille/championnatsgenevois2025/pl051.htm" xr:uid="{DC633E86-E7B9-4105-92B6-4AC2C4CF43D0}"/>
    <hyperlink ref="B188" r:id="rId126" display="https://bowling.lexerbowling.com/bowlingdelapraille/championnatsgenevois2025/pl05A.htm" xr:uid="{A1D833CD-7062-43C4-BD6A-2B85DFAEAB69}"/>
    <hyperlink ref="B198" r:id="rId127" display="https://bowling.lexerbowling.com/bowlingdelapraille/championnatsgenevois2025/pl028.htm" xr:uid="{8FDEECE9-D664-4391-9CD7-42DD52BB0F51}"/>
    <hyperlink ref="B199" r:id="rId128" display="https://bowling.lexerbowling.com/bowlingdelapraille/championnatsgenevois2025/pl051.htm" xr:uid="{7058213A-4D91-4169-A7E0-3155E5B93FEB}"/>
    <hyperlink ref="B200" r:id="rId129" display="https://bowling.lexerbowling.com/bowlingdelapraille/championnatsgenevois2025/pl043.htm" xr:uid="{C5CBDD91-1860-4169-BEDD-204736143CBE}"/>
    <hyperlink ref="B201" r:id="rId130" display="https://bowling.lexerbowling.com/bowlingdelapraille/championnatsgenevois2025/pl045.htm" xr:uid="{EA3438FB-16A6-4652-BE4E-3B7F4C5A0E3A}"/>
    <hyperlink ref="B202" r:id="rId131" display="https://bowling.lexerbowling.com/bowlingdelapraille/championnatsgenevois2025/pl055.htm" xr:uid="{FF4DD6C0-0E4D-4847-94FC-6F64A43311E5}"/>
    <hyperlink ref="B203" r:id="rId132" display="https://bowling.lexerbowling.com/bowlingdelapraille/championnatsgenevois2025/pl052.htm" xr:uid="{5CC6A7A7-FC09-4FD0-AF11-13DB3E7AB7E3}"/>
    <hyperlink ref="B204" r:id="rId133" display="https://bowling.lexerbowling.com/bowlingdelapraille/championnatsgenevois2025/pl01B.htm" xr:uid="{8138EEA9-5AB8-4A9C-836F-ED4868345EA9}"/>
    <hyperlink ref="B205" r:id="rId134" display="https://bowling.lexerbowling.com/bowlingdelapraille/championnatsgenevois2025/pl00F.htm" xr:uid="{79E518C0-8935-4102-8485-B5D55408F0FF}"/>
    <hyperlink ref="B206" r:id="rId135" display="https://bowling.lexerbowling.com/bowlingdelapraille/championnatsgenevois2025/pl02E.htm" xr:uid="{6CC08627-0906-4A2E-9EF9-9F4BB3FD2470}"/>
    <hyperlink ref="B207" r:id="rId136" display="https://bowling.lexerbowling.com/bowlingdelapraille/championnatsgenevois2025/pl02B.htm" xr:uid="{640384F4-8F21-4F05-B564-875ACFCFA5F9}"/>
    <hyperlink ref="B208" r:id="rId137" display="https://bowling.lexerbowling.com/bowlingdelapraille/championnatsgenevois2025/pl00D.htm" xr:uid="{B7662723-AEB9-4B45-8578-B2C3DBB42734}"/>
    <hyperlink ref="B209" r:id="rId138" display="https://bowling.lexerbowling.com/bowlingdelapraille/championnatsgenevois2025/pl00A.htm" xr:uid="{0F81DF8B-F2BA-4079-807A-53E1775CABCB}"/>
    <hyperlink ref="B210" r:id="rId139" display="https://bowling.lexerbowling.com/bowlingdelapraille/championnatsgenevois2025/pl026.htm" xr:uid="{4821811A-0B09-4EB1-BBB1-194F35D8C772}"/>
    <hyperlink ref="B211" r:id="rId140" display="https://bowling.lexerbowling.com/bowlingdelapraille/championnatsgenevois2025/pl027.htm" xr:uid="{99A8C6F9-9FAF-45A7-9784-4143C4608791}"/>
    <hyperlink ref="B212" r:id="rId141" display="https://bowling.lexerbowling.com/bowlingdelapraille/championnatsgenevois2025/pl008.htm" xr:uid="{3ED4EA41-AB24-4094-8439-4CA7C310CC2A}"/>
    <hyperlink ref="B213" r:id="rId142" display="https://bowling.lexerbowling.com/bowlingdelapraille/championnatsgenevois2025/pl037.htm" xr:uid="{47C0D73B-61FE-4EB5-B5FD-D08D1010FAC2}"/>
    <hyperlink ref="B214" r:id="rId143" display="https://bowling.lexerbowling.com/bowlingdelapraille/championnatsgenevois2025/pl004.htm" xr:uid="{2C9E7DB1-906D-4AF9-9CB7-2C8025331CCB}"/>
    <hyperlink ref="B215" r:id="rId144" display="https://bowling.lexerbowling.com/bowlingdelapraille/championnatsgenevois2025/pl00E.htm" xr:uid="{7EBC1156-279E-46A2-9144-766823B9F4BA}"/>
    <hyperlink ref="B216" r:id="rId145" display="https://bowling.lexerbowling.com/bowlingdelapraille/championnatsgenevois2025/pl03A.htm" xr:uid="{6C6EA9D8-5C7F-4311-96BD-BAF4A1BE005D}"/>
    <hyperlink ref="B217" r:id="rId146" display="https://bowling.lexerbowling.com/bowlingdelapraille/championnatsgenevois2025/pl030.htm" xr:uid="{471771D6-6200-4A9A-8D0F-E459A87744CA}"/>
    <hyperlink ref="B218" r:id="rId147" display="https://bowling.lexerbowling.com/bowlingdelapraille/championnatsgenevois2025/pl039.htm" xr:uid="{95DA64BE-5D92-4A17-B14C-8C8CF82685F9}"/>
    <hyperlink ref="B219" r:id="rId148" display="https://bowling.lexerbowling.com/bowlingdelapraille/championnatsgenevois2025/pl02D.htm" xr:uid="{A285649B-DC20-4171-8048-BD309575608B}"/>
    <hyperlink ref="B220" r:id="rId149" display="https://bowling.lexerbowling.com/bowlingdelapraille/championnatsgenevois2025/pl036.htm" xr:uid="{E5B05936-637F-4D11-A0B4-431CEE4BF421}"/>
    <hyperlink ref="B221" r:id="rId150" display="https://bowling.lexerbowling.com/bowlingdelapraille/championnatsgenevois2025/pl032.htm" xr:uid="{0C1D1105-0589-477E-8BE6-999C5549D87A}"/>
    <hyperlink ref="B189" r:id="rId151" display="https://bowling.lexerbowling.com/bowlingdelapraille/championnatsgenevois2025/pl045.htm" xr:uid="{7FBF1792-0321-4F17-A0F0-A9A37A3AE3B3}"/>
    <hyperlink ref="B190" r:id="rId152" display="https://bowling.lexerbowling.com/bowlingdelapraille/championnatsgenevois2025/pl028.htm" xr:uid="{3787D72B-573A-4872-B57B-325EC00F7B2C}"/>
    <hyperlink ref="B191" r:id="rId153" display="https://bowling.lexerbowling.com/bowlingdelapraille/championnatsgenevois2025/pl043.htm" xr:uid="{FAF4B988-8F81-4E3D-A5E1-EC666ADC801E}"/>
    <hyperlink ref="B192" r:id="rId154" display="https://bowling.lexerbowling.com/bowlingdelapraille/championnatsgenevois2025/pl005.htm" xr:uid="{066858F4-659E-407D-811C-C2957BA6A01E}"/>
    <hyperlink ref="B193" r:id="rId155" display="https://bowling.lexerbowling.com/bowlingdelapraille/championnatsgenevois2025/pl01E.htm" xr:uid="{6EC6FD93-683E-4570-9845-6B11BCD1C2DE}"/>
    <hyperlink ref="B194" r:id="rId156" display="https://bowling.lexerbowling.com/bowlingdelapraille/championnatsgenevois2025/pl041.htm" xr:uid="{BAF4C9A7-2976-400F-BDEF-B8F062F4BCAF}"/>
    <hyperlink ref="B195" r:id="rId157" display="https://bowling.lexerbowling.com/bowlingdelapraille/championnatsgenevois2025/pl01F.htm" xr:uid="{CA869626-47B3-4024-ADB0-68AE8AA0C16B}"/>
    <hyperlink ref="B196" r:id="rId158" display="https://bowling.lexerbowling.com/bowlingdelapraille/championnatsgenevois2025/pl006.htm" xr:uid="{6432B7B4-066F-4772-A539-BC2027465C70}"/>
    <hyperlink ref="B197" r:id="rId159" display="https://bowling.lexerbowling.com/bowlingdelapraille/championnatsgenevois2025/pl002.htm" xr:uid="{9E646C04-9503-4AF2-AF90-6070526CF2D2}"/>
    <hyperlink ref="B242" r:id="rId160" display="https://bowling.lexerbowling.com/bowlingdelapraille/championnatgenevois2025doublemixte/pl020.htm" xr:uid="{C701B54A-B156-4DF6-84CC-CCAC58F91713}"/>
    <hyperlink ref="B231" r:id="rId161" display="https://bowling.lexerbowling.com/bowlingdelapraille/championnatgenevois2025doublemixte/pl010.htm" xr:uid="{19D19601-BB63-4AD5-BC40-1475001EE312}"/>
    <hyperlink ref="B232" r:id="rId162" display="https://bowling.lexerbowling.com/bowlingdelapraille/championnatgenevois2025doublemixte/pl013.htm" xr:uid="{751D631D-7A43-41B7-B579-517C555F0FEF}"/>
    <hyperlink ref="B223" r:id="rId163" display="https://bowling.lexerbowling.com/bowlingdelapraille/championnatgenevois2025doublemixte/pl01C.htm" xr:uid="{182ECEBB-EAAD-4D80-A6E2-65EBF677A59B}"/>
    <hyperlink ref="B234" r:id="rId164" display="https://bowling.lexerbowling.com/bowlingdelapraille/championnatgenevois2025doublemixte/pl007.htm" xr:uid="{EB1EACE7-B6AB-4FE4-BFFE-BA8912701060}"/>
    <hyperlink ref="B235" r:id="rId165" display="https://bowling.lexerbowling.com/bowlingdelapraille/championnatgenevois2025doublemixte/pl002.htm" xr:uid="{A5BD037A-7625-446C-B9B7-1336EE0ECCFC}"/>
    <hyperlink ref="B222" r:id="rId166" display="https://bowling.lexerbowling.com/bowlingdelapraille/championnatgenevois2025doublemixte/pl00B.htm" xr:uid="{2B634EEE-9C7C-4396-B723-E4F1F8F5A36A}"/>
    <hyperlink ref="B248" r:id="rId167" display="https://bowling.lexerbowling.com/bowlingdelapraille/championnatgenevois2025doublemixte/pl01E.htm" xr:uid="{77A489B9-D872-4C33-AE3E-61DE58EAB504}"/>
    <hyperlink ref="B249" r:id="rId168" display="https://bowling.lexerbowling.com/bowlingdelapraille/championnatgenevois2025doublemixte/pl00D.htm" xr:uid="{6C58EB26-046C-49F8-A59F-4E0CB632C33B}"/>
    <hyperlink ref="B225" r:id="rId169" display="https://bowling.lexerbowling.com/bowlingdelapraille/championnatgenevois2025doublemixte/pl01B.htm" xr:uid="{EA92D772-0973-499B-AE5A-E316D4B614A4}"/>
    <hyperlink ref="B236" r:id="rId170" display="https://bowling.lexerbowling.com/bowlingdelapraille/championnatgenevois2025doublemixte/pl023.htm" xr:uid="{7E55CE22-FF7B-4BE2-BA6F-DA2CDAABF98F}"/>
    <hyperlink ref="B241" r:id="rId171" display="https://bowling.lexerbowling.com/bowlingdelapraille/championnatgenevois2025doublemixte/pl00F.htm" xr:uid="{9CDCE970-882E-40C2-A408-10D7239C195E}"/>
    <hyperlink ref="B226" r:id="rId172" display="https://bowling.lexerbowling.com/bowlingdelapraille/championnatgenevois2025doublemixte/pl00C.htm" xr:uid="{96A815CD-0D9E-496E-9895-9EBDD68F2F63}"/>
    <hyperlink ref="B243" r:id="rId173" display="https://bowling.lexerbowling.com/bowlingdelapraille/championnatgenevois2025doublemixte/pl014.htm" xr:uid="{DBAEE5C7-17FF-4361-8135-F3E2B4BBB2F3}"/>
    <hyperlink ref="B230" r:id="rId174" display="https://bowling.lexerbowling.com/bowlingdelapraille/championnatgenevois2025doublemixte/pl01F.htm" xr:uid="{5C85D71E-A734-4D17-B267-11A8123D3227}"/>
    <hyperlink ref="B253" r:id="rId175" display="https://bowling.lexerbowling.com/bowlingdelapraille/championnatgenevois2025doublemixte/pl008.htm" xr:uid="{D289F716-0D8E-4327-BF3E-6B62645B8B63}"/>
    <hyperlink ref="B238" r:id="rId176" display="https://bowling.lexerbowling.com/bowlingdelapraille/championnatgenevois2025doublemixte/pl01D.htm" xr:uid="{E651F273-686E-467F-9CAD-2B4E307E2B08}"/>
    <hyperlink ref="B228" r:id="rId177" display="https://bowling.lexerbowling.com/bowlingdelapraille/championnatgenevois2025doublemixte/pl001.htm" xr:uid="{D4677D44-2EB2-443D-ABEE-2B602DDA1A31}"/>
    <hyperlink ref="B224" r:id="rId178" display="https://bowling.lexerbowling.com/bowlingdelapraille/championnatgenevois2025doublemixte/pl00A.htm" xr:uid="{97F7DA37-C813-4BF3-AC34-543C0DBC5ECC}"/>
    <hyperlink ref="B233" r:id="rId179" display="https://bowling.lexerbowling.com/bowlingdelapraille/championnatgenevois2025doublemixte/pl024.htm" xr:uid="{9174B8E8-178F-488B-8940-741EEAA412A3}"/>
    <hyperlink ref="B239" r:id="rId180" display="https://bowling.lexerbowling.com/bowlingdelapraille/championnatgenevois2025doublemixte/pl015.htm" xr:uid="{80CDC23C-98AD-4645-B7AC-4D626C9884DD}"/>
    <hyperlink ref="B247" r:id="rId181" display="https://bowling.lexerbowling.com/bowlingdelapraille/championnatgenevois2025doublemixte/pl005.htm" xr:uid="{363D1142-E98B-40E4-A0BB-0F09CFF8BD42}"/>
    <hyperlink ref="B237" r:id="rId182" display="https://bowling.lexerbowling.com/bowlingdelapraille/championnatgenevois2025doublemixte/pl021.htm" xr:uid="{CF45573E-5D4E-4705-B5CC-F7D054B522FE}"/>
    <hyperlink ref="B250" r:id="rId183" display="https://bowling.lexerbowling.com/bowlingdelapraille/championnatgenevois2025doublemixte/pl01A.htm" xr:uid="{304068B9-42C6-4A47-A196-51B11302925C}"/>
    <hyperlink ref="B244" r:id="rId184" display="https://bowling.lexerbowling.com/bowlingdelapraille/championnatgenevois2025doublemixte/pl018.htm" xr:uid="{9443CBA1-280A-45EF-9BCE-1E286013BBD8}"/>
    <hyperlink ref="B246" r:id="rId185" display="https://bowling.lexerbowling.com/bowlingdelapraille/championnatgenevois2025doublemixte/pl019.htm" xr:uid="{47068126-EB25-4B96-9579-5B8C96F83376}"/>
    <hyperlink ref="B251" r:id="rId186" display="https://bowling.lexerbowling.com/bowlingdelapraille/championnatgenevois2025doublemixte/pl017.htm" xr:uid="{E1F6EF5C-FC97-49B1-A32E-1CD8ACD611BD}"/>
    <hyperlink ref="B227" r:id="rId187" display="https://bowling.lexerbowling.com/bowlingdelapraille/championnatgenevois2025doublemixte/pl011.htm" xr:uid="{59574354-3089-4FC6-AB1C-C067564E75EC}"/>
    <hyperlink ref="B252" r:id="rId188" display="https://bowling.lexerbowling.com/bowlingdelapraille/championnatgenevois2025doublemixte/pl009.htm" xr:uid="{30F431CF-EC0C-4A19-B83F-8A583E4E6B62}"/>
    <hyperlink ref="B245" r:id="rId189" display="https://bowling.lexerbowling.com/bowlingdelapraille/championnatgenevois2025doublemixte/pl022.htm" xr:uid="{0D6C3834-B679-4EE8-8F88-5023D84DEAEF}"/>
    <hyperlink ref="B229" r:id="rId190" display="https://bowling.lexerbowling.com/bowlingdelapraille/championnatgenevois2025doublemixte/pl006.htm" xr:uid="{53EDB550-3C96-49AA-9817-8C18928143D9}"/>
    <hyperlink ref="B240" r:id="rId191" display="https://bowling.lexerbowling.com/bowlingdelapraille/championnatgenevois2025doublemixte/pl016.htm" xr:uid="{8DBB1517-336D-4515-947B-EAA1A582B624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FF"/>
  </sheetPr>
  <dimension ref="A1:N75"/>
  <sheetViews>
    <sheetView topLeftCell="A60" zoomScaleNormal="100" workbookViewId="0">
      <selection activeCell="A60" sqref="A1:XFD1048576"/>
    </sheetView>
  </sheetViews>
  <sheetFormatPr baseColWidth="10" defaultRowHeight="15" x14ac:dyDescent="0.25"/>
  <cols>
    <col min="1" max="1" width="3.1796875" style="183" bestFit="1" customWidth="1"/>
    <col min="2" max="2" width="20.36328125" style="183" customWidth="1"/>
    <col min="3" max="11" width="7.54296875" style="183" customWidth="1"/>
    <col min="12" max="13" width="7.54296875" style="194" customWidth="1"/>
    <col min="14" max="14" width="7.54296875" style="183" customWidth="1"/>
    <col min="15" max="16384" width="10.90625" style="180"/>
  </cols>
  <sheetData>
    <row r="1" spans="1:14" ht="15.6" x14ac:dyDescent="0.25">
      <c r="A1" s="264" t="s">
        <v>172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39"/>
      <c r="M1" s="239"/>
    </row>
    <row r="2" spans="1:14" ht="15.6" thickBot="1" x14ac:dyDescent="0.3"/>
    <row r="3" spans="1:14" ht="31.8" thickBot="1" x14ac:dyDescent="0.3">
      <c r="A3" s="176" t="s">
        <v>1</v>
      </c>
      <c r="B3" s="176" t="s">
        <v>2</v>
      </c>
      <c r="C3" s="176" t="s">
        <v>3</v>
      </c>
      <c r="D3" s="176" t="s">
        <v>4</v>
      </c>
      <c r="E3" s="176" t="s">
        <v>5</v>
      </c>
      <c r="F3" s="176" t="s">
        <v>6</v>
      </c>
      <c r="G3" s="176" t="s">
        <v>7</v>
      </c>
      <c r="H3" s="176" t="s">
        <v>8</v>
      </c>
      <c r="I3" s="176" t="s">
        <v>9</v>
      </c>
      <c r="J3" s="176" t="s">
        <v>10</v>
      </c>
      <c r="K3" s="177" t="s">
        <v>0</v>
      </c>
      <c r="L3" s="196" t="s">
        <v>62</v>
      </c>
      <c r="M3" s="197" t="s">
        <v>61</v>
      </c>
      <c r="N3" s="179" t="s">
        <v>33</v>
      </c>
    </row>
    <row r="4" spans="1:14" ht="15.6" thickBot="1" x14ac:dyDescent="0.3">
      <c r="A4" s="181">
        <v>1</v>
      </c>
      <c r="B4" s="182" t="s">
        <v>70</v>
      </c>
      <c r="C4" s="183">
        <v>129</v>
      </c>
      <c r="D4" s="183">
        <v>162</v>
      </c>
      <c r="E4" s="183">
        <v>102</v>
      </c>
      <c r="F4" s="183">
        <v>117</v>
      </c>
      <c r="G4" s="183">
        <v>100</v>
      </c>
      <c r="H4" s="183">
        <v>84</v>
      </c>
      <c r="I4" s="183">
        <v>101</v>
      </c>
      <c r="J4" s="183">
        <v>140</v>
      </c>
      <c r="K4" s="183">
        <v>935</v>
      </c>
      <c r="L4" s="181">
        <f t="shared" ref="L4:L23" si="0">COUNT(C4:J4)</f>
        <v>8</v>
      </c>
      <c r="M4" s="195">
        <f t="shared" ref="M4:M24" si="1">SUM(K4/L4)</f>
        <v>116.875</v>
      </c>
      <c r="N4" s="183" t="s">
        <v>103</v>
      </c>
    </row>
    <row r="5" spans="1:14" ht="15.6" thickBot="1" x14ac:dyDescent="0.3">
      <c r="A5" s="181">
        <v>2</v>
      </c>
      <c r="B5" s="182" t="s">
        <v>14</v>
      </c>
      <c r="C5" s="183">
        <v>125</v>
      </c>
      <c r="D5" s="183">
        <v>146</v>
      </c>
      <c r="E5" s="183">
        <v>114</v>
      </c>
      <c r="F5" s="183">
        <v>164</v>
      </c>
      <c r="G5" s="183">
        <v>158</v>
      </c>
      <c r="H5" s="183">
        <v>110</v>
      </c>
      <c r="I5" s="183">
        <v>148</v>
      </c>
      <c r="J5" s="183">
        <v>142</v>
      </c>
      <c r="K5" s="183">
        <v>1107</v>
      </c>
      <c r="L5" s="181">
        <f t="shared" si="0"/>
        <v>8</v>
      </c>
      <c r="M5" s="195">
        <f t="shared" si="1"/>
        <v>138.375</v>
      </c>
      <c r="N5" s="183" t="s">
        <v>103</v>
      </c>
    </row>
    <row r="6" spans="1:14" ht="15.6" thickBot="1" x14ac:dyDescent="0.3">
      <c r="A6" s="181">
        <v>3</v>
      </c>
      <c r="B6" s="182" t="s">
        <v>60</v>
      </c>
      <c r="C6" s="183">
        <v>109</v>
      </c>
      <c r="D6" s="183">
        <v>116</v>
      </c>
      <c r="E6" s="183">
        <v>131</v>
      </c>
      <c r="F6" s="183">
        <v>149</v>
      </c>
      <c r="G6" s="183">
        <v>105</v>
      </c>
      <c r="H6" s="183">
        <v>112</v>
      </c>
      <c r="I6" s="183">
        <v>133</v>
      </c>
      <c r="J6" s="183">
        <v>135</v>
      </c>
      <c r="K6" s="183">
        <v>990</v>
      </c>
      <c r="L6" s="181">
        <f t="shared" si="0"/>
        <v>8</v>
      </c>
      <c r="M6" s="195">
        <f t="shared" si="1"/>
        <v>123.75</v>
      </c>
      <c r="N6" s="183" t="s">
        <v>103</v>
      </c>
    </row>
    <row r="7" spans="1:14" ht="15.6" thickBot="1" x14ac:dyDescent="0.3">
      <c r="A7" s="181">
        <v>4</v>
      </c>
      <c r="B7" s="182" t="s">
        <v>35</v>
      </c>
      <c r="C7" s="183">
        <v>155</v>
      </c>
      <c r="D7" s="183">
        <v>183</v>
      </c>
      <c r="E7" s="183">
        <v>200</v>
      </c>
      <c r="F7" s="183">
        <v>146</v>
      </c>
      <c r="G7" s="183">
        <v>123</v>
      </c>
      <c r="H7" s="183">
        <v>162</v>
      </c>
      <c r="I7" s="183">
        <v>151</v>
      </c>
      <c r="J7" s="183">
        <v>208</v>
      </c>
      <c r="K7" s="183">
        <v>1328</v>
      </c>
      <c r="L7" s="181">
        <f t="shared" si="0"/>
        <v>8</v>
      </c>
      <c r="M7" s="195">
        <f t="shared" si="1"/>
        <v>166</v>
      </c>
      <c r="N7" s="183" t="s">
        <v>103</v>
      </c>
    </row>
    <row r="8" spans="1:14" ht="15.6" thickBot="1" x14ac:dyDescent="0.3">
      <c r="A8" s="181">
        <v>5</v>
      </c>
      <c r="B8" s="182" t="s">
        <v>167</v>
      </c>
      <c r="C8" s="183">
        <v>151</v>
      </c>
      <c r="D8" s="183">
        <v>118</v>
      </c>
      <c r="E8" s="183">
        <v>116</v>
      </c>
      <c r="F8" s="183">
        <v>107</v>
      </c>
      <c r="G8" s="183">
        <v>99</v>
      </c>
      <c r="H8" s="183">
        <v>117</v>
      </c>
      <c r="I8" s="183">
        <v>167</v>
      </c>
      <c r="J8" s="183">
        <v>127</v>
      </c>
      <c r="K8" s="183">
        <v>1002</v>
      </c>
      <c r="L8" s="181">
        <f t="shared" si="0"/>
        <v>8</v>
      </c>
      <c r="M8" s="195">
        <f t="shared" si="1"/>
        <v>125.25</v>
      </c>
      <c r="N8" s="183" t="s">
        <v>103</v>
      </c>
    </row>
    <row r="9" spans="1:14" ht="15.6" thickBot="1" x14ac:dyDescent="0.3">
      <c r="A9" s="181">
        <v>6</v>
      </c>
      <c r="B9" s="182" t="s">
        <v>17</v>
      </c>
      <c r="C9" s="183">
        <v>145</v>
      </c>
      <c r="D9" s="183">
        <v>150</v>
      </c>
      <c r="E9" s="183">
        <v>141</v>
      </c>
      <c r="F9" s="183">
        <v>135</v>
      </c>
      <c r="G9" s="183">
        <v>128</v>
      </c>
      <c r="H9" s="183">
        <v>122</v>
      </c>
      <c r="I9" s="183">
        <v>149</v>
      </c>
      <c r="J9" s="183">
        <v>155</v>
      </c>
      <c r="K9" s="183">
        <v>1125</v>
      </c>
      <c r="L9" s="181">
        <f t="shared" si="0"/>
        <v>8</v>
      </c>
      <c r="M9" s="195">
        <f t="shared" si="1"/>
        <v>140.625</v>
      </c>
      <c r="N9" s="183" t="s">
        <v>103</v>
      </c>
    </row>
    <row r="10" spans="1:14" ht="15.6" thickBot="1" x14ac:dyDescent="0.3">
      <c r="A10" s="181">
        <v>7</v>
      </c>
      <c r="B10" s="182" t="s">
        <v>34</v>
      </c>
      <c r="C10" s="183">
        <v>199</v>
      </c>
      <c r="D10" s="183">
        <v>165</v>
      </c>
      <c r="E10" s="183">
        <v>138</v>
      </c>
      <c r="F10" s="183">
        <v>181</v>
      </c>
      <c r="G10" s="183">
        <v>128</v>
      </c>
      <c r="H10" s="183">
        <v>169</v>
      </c>
      <c r="I10" s="183">
        <v>139</v>
      </c>
      <c r="J10" s="183">
        <v>178</v>
      </c>
      <c r="K10" s="183">
        <v>1297</v>
      </c>
      <c r="L10" s="181">
        <f t="shared" si="0"/>
        <v>8</v>
      </c>
      <c r="M10" s="195">
        <f t="shared" si="1"/>
        <v>162.125</v>
      </c>
      <c r="N10" s="183" t="s">
        <v>103</v>
      </c>
    </row>
    <row r="11" spans="1:14" ht="15.6" thickBot="1" x14ac:dyDescent="0.3">
      <c r="A11" s="181">
        <v>8</v>
      </c>
      <c r="B11" s="182" t="s">
        <v>36</v>
      </c>
      <c r="C11" s="183">
        <v>163</v>
      </c>
      <c r="D11" s="183">
        <v>103</v>
      </c>
      <c r="E11" s="183">
        <v>121</v>
      </c>
      <c r="F11" s="183">
        <v>109</v>
      </c>
      <c r="G11" s="183">
        <v>164</v>
      </c>
      <c r="H11" s="183">
        <v>165</v>
      </c>
      <c r="I11" s="183">
        <v>131</v>
      </c>
      <c r="J11" s="183">
        <v>150</v>
      </c>
      <c r="K11" s="183">
        <v>1106</v>
      </c>
      <c r="L11" s="181">
        <f t="shared" si="0"/>
        <v>8</v>
      </c>
      <c r="M11" s="195">
        <f t="shared" si="1"/>
        <v>138.25</v>
      </c>
      <c r="N11" s="183" t="s">
        <v>103</v>
      </c>
    </row>
    <row r="12" spans="1:14" ht="15.6" thickBot="1" x14ac:dyDescent="0.3">
      <c r="A12" s="181">
        <v>9</v>
      </c>
      <c r="B12" s="182" t="s">
        <v>37</v>
      </c>
      <c r="C12" s="183">
        <v>116</v>
      </c>
      <c r="D12" s="183">
        <v>162</v>
      </c>
      <c r="E12" s="183">
        <v>185</v>
      </c>
      <c r="F12" s="183">
        <v>146</v>
      </c>
      <c r="G12" s="183">
        <v>147</v>
      </c>
      <c r="H12" s="183">
        <v>168</v>
      </c>
      <c r="I12" s="183">
        <v>142</v>
      </c>
      <c r="J12" s="183">
        <v>143</v>
      </c>
      <c r="K12" s="183">
        <v>1209</v>
      </c>
      <c r="L12" s="181">
        <f t="shared" si="0"/>
        <v>8</v>
      </c>
      <c r="M12" s="195">
        <f t="shared" si="1"/>
        <v>151.125</v>
      </c>
      <c r="N12" s="183" t="s">
        <v>103</v>
      </c>
    </row>
    <row r="13" spans="1:14" ht="15.6" thickBot="1" x14ac:dyDescent="0.3">
      <c r="A13" s="181">
        <v>10</v>
      </c>
      <c r="B13" s="182" t="s">
        <v>12</v>
      </c>
      <c r="C13" s="183">
        <v>200</v>
      </c>
      <c r="D13" s="183">
        <v>158</v>
      </c>
      <c r="E13" s="183">
        <v>211</v>
      </c>
      <c r="F13" s="183">
        <v>144</v>
      </c>
      <c r="G13" s="183">
        <v>214</v>
      </c>
      <c r="H13" s="183">
        <v>172</v>
      </c>
      <c r="I13" s="183">
        <v>200</v>
      </c>
      <c r="J13" s="183">
        <v>181</v>
      </c>
      <c r="K13" s="183">
        <v>1480</v>
      </c>
      <c r="L13" s="181">
        <f t="shared" si="0"/>
        <v>8</v>
      </c>
      <c r="M13" s="195">
        <f t="shared" si="1"/>
        <v>185</v>
      </c>
      <c r="N13" s="183" t="s">
        <v>103</v>
      </c>
    </row>
    <row r="14" spans="1:14" ht="15.6" thickBot="1" x14ac:dyDescent="0.3">
      <c r="A14" s="181">
        <v>11</v>
      </c>
      <c r="B14" s="182" t="s">
        <v>146</v>
      </c>
      <c r="C14" s="183">
        <v>144</v>
      </c>
      <c r="D14" s="183">
        <v>145</v>
      </c>
      <c r="E14" s="183">
        <v>226</v>
      </c>
      <c r="F14" s="183">
        <v>139</v>
      </c>
      <c r="G14" s="183">
        <v>148</v>
      </c>
      <c r="H14" s="183">
        <v>147</v>
      </c>
      <c r="I14" s="183">
        <v>193</v>
      </c>
      <c r="J14" s="183">
        <v>140</v>
      </c>
      <c r="K14" s="183">
        <v>1282</v>
      </c>
      <c r="L14" s="181">
        <f t="shared" si="0"/>
        <v>8</v>
      </c>
      <c r="M14" s="195">
        <f t="shared" si="1"/>
        <v>160.25</v>
      </c>
      <c r="N14" s="183" t="s">
        <v>103</v>
      </c>
    </row>
    <row r="15" spans="1:14" ht="15.6" thickBot="1" x14ac:dyDescent="0.3">
      <c r="A15" s="181">
        <v>12</v>
      </c>
      <c r="B15" s="182" t="s">
        <v>166</v>
      </c>
      <c r="C15" s="183">
        <v>182</v>
      </c>
      <c r="D15" s="183">
        <v>158</v>
      </c>
      <c r="E15" s="183">
        <v>166</v>
      </c>
      <c r="F15" s="183">
        <v>159</v>
      </c>
      <c r="G15" s="183">
        <v>150</v>
      </c>
      <c r="H15" s="183">
        <v>193</v>
      </c>
      <c r="I15" s="183">
        <v>170</v>
      </c>
      <c r="J15" s="183">
        <v>224</v>
      </c>
      <c r="K15" s="183">
        <v>1402</v>
      </c>
      <c r="L15" s="181">
        <f t="shared" si="0"/>
        <v>8</v>
      </c>
      <c r="M15" s="195">
        <f t="shared" si="1"/>
        <v>175.25</v>
      </c>
      <c r="N15" s="183" t="s">
        <v>103</v>
      </c>
    </row>
    <row r="16" spans="1:14" ht="15.6" thickBot="1" x14ac:dyDescent="0.3">
      <c r="A16" s="181">
        <v>13</v>
      </c>
      <c r="B16" s="182" t="s">
        <v>50</v>
      </c>
      <c r="C16" s="183">
        <v>122</v>
      </c>
      <c r="D16" s="183">
        <v>133</v>
      </c>
      <c r="E16" s="183">
        <v>157</v>
      </c>
      <c r="F16" s="183">
        <v>181</v>
      </c>
      <c r="G16" s="183">
        <v>134</v>
      </c>
      <c r="H16" s="183">
        <v>156</v>
      </c>
      <c r="I16" s="183">
        <v>159</v>
      </c>
      <c r="J16" s="183">
        <v>188</v>
      </c>
      <c r="K16" s="183">
        <v>1230</v>
      </c>
      <c r="L16" s="181">
        <f t="shared" si="0"/>
        <v>8</v>
      </c>
      <c r="M16" s="195">
        <f t="shared" si="1"/>
        <v>153.75</v>
      </c>
      <c r="N16" s="183" t="s">
        <v>103</v>
      </c>
    </row>
    <row r="17" spans="1:14" ht="15.6" thickBot="1" x14ac:dyDescent="0.3">
      <c r="A17" s="181">
        <v>14</v>
      </c>
      <c r="B17" s="182" t="s">
        <v>165</v>
      </c>
      <c r="C17" s="183">
        <v>202</v>
      </c>
      <c r="D17" s="183">
        <v>147</v>
      </c>
      <c r="E17" s="183">
        <v>157</v>
      </c>
      <c r="F17" s="183">
        <v>139</v>
      </c>
      <c r="G17" s="183">
        <v>187</v>
      </c>
      <c r="H17" s="183">
        <v>189</v>
      </c>
      <c r="I17" s="183">
        <v>170</v>
      </c>
      <c r="J17" s="183">
        <v>156</v>
      </c>
      <c r="K17" s="183">
        <v>1347</v>
      </c>
      <c r="L17" s="181">
        <f t="shared" si="0"/>
        <v>8</v>
      </c>
      <c r="M17" s="195">
        <f t="shared" si="1"/>
        <v>168.375</v>
      </c>
      <c r="N17" s="183" t="s">
        <v>103</v>
      </c>
    </row>
    <row r="18" spans="1:14" ht="15.6" thickBot="1" x14ac:dyDescent="0.3">
      <c r="A18" s="181">
        <v>15</v>
      </c>
      <c r="B18" s="182" t="s">
        <v>15</v>
      </c>
      <c r="C18" s="183">
        <v>150</v>
      </c>
      <c r="D18" s="183">
        <v>148</v>
      </c>
      <c r="E18" s="183">
        <v>116</v>
      </c>
      <c r="F18" s="183">
        <v>175</v>
      </c>
      <c r="G18" s="183">
        <v>146</v>
      </c>
      <c r="H18" s="183">
        <v>181</v>
      </c>
      <c r="I18" s="183">
        <v>150</v>
      </c>
      <c r="J18" s="183">
        <v>137</v>
      </c>
      <c r="K18" s="183">
        <v>1203</v>
      </c>
      <c r="L18" s="181">
        <f t="shared" si="0"/>
        <v>8</v>
      </c>
      <c r="M18" s="195">
        <f t="shared" si="1"/>
        <v>150.375</v>
      </c>
      <c r="N18" s="183" t="s">
        <v>103</v>
      </c>
    </row>
    <row r="19" spans="1:14" ht="15.6" thickBot="1" x14ac:dyDescent="0.3">
      <c r="A19" s="181">
        <v>16</v>
      </c>
      <c r="B19" s="182" t="s">
        <v>171</v>
      </c>
      <c r="C19" s="183">
        <v>177</v>
      </c>
      <c r="D19" s="183">
        <v>170</v>
      </c>
      <c r="E19" s="183">
        <v>166</v>
      </c>
      <c r="F19" s="183">
        <v>151</v>
      </c>
      <c r="G19" s="183">
        <v>148</v>
      </c>
      <c r="H19" s="183">
        <v>141</v>
      </c>
      <c r="I19" s="183">
        <v>158</v>
      </c>
      <c r="J19" s="183">
        <v>144</v>
      </c>
      <c r="K19" s="183">
        <v>1255</v>
      </c>
      <c r="L19" s="181">
        <f t="shared" si="0"/>
        <v>8</v>
      </c>
      <c r="M19" s="195">
        <f t="shared" si="1"/>
        <v>156.875</v>
      </c>
      <c r="N19" s="183" t="s">
        <v>103</v>
      </c>
    </row>
    <row r="20" spans="1:14" ht="15.6" thickBot="1" x14ac:dyDescent="0.3">
      <c r="A20" s="181">
        <v>17</v>
      </c>
      <c r="B20" s="182" t="s">
        <v>52</v>
      </c>
      <c r="C20" s="183">
        <v>120</v>
      </c>
      <c r="D20" s="183">
        <v>195</v>
      </c>
      <c r="E20" s="183">
        <v>152</v>
      </c>
      <c r="F20" s="183">
        <v>134</v>
      </c>
      <c r="G20" s="183">
        <v>167</v>
      </c>
      <c r="H20" s="183">
        <v>154</v>
      </c>
      <c r="I20" s="183">
        <v>149</v>
      </c>
      <c r="J20" s="183">
        <v>191</v>
      </c>
      <c r="K20" s="183">
        <v>1262</v>
      </c>
      <c r="L20" s="181">
        <f t="shared" si="0"/>
        <v>8</v>
      </c>
      <c r="M20" s="195">
        <f t="shared" si="1"/>
        <v>157.75</v>
      </c>
      <c r="N20" s="183" t="s">
        <v>103</v>
      </c>
    </row>
    <row r="21" spans="1:14" ht="15.6" thickBot="1" x14ac:dyDescent="0.3">
      <c r="A21" s="181">
        <v>18</v>
      </c>
      <c r="B21" s="182" t="s">
        <v>16</v>
      </c>
      <c r="C21" s="183">
        <v>181</v>
      </c>
      <c r="D21" s="183">
        <v>127</v>
      </c>
      <c r="E21" s="183">
        <v>130</v>
      </c>
      <c r="F21" s="183">
        <v>181</v>
      </c>
      <c r="G21" s="183">
        <v>129</v>
      </c>
      <c r="H21" s="183">
        <v>127</v>
      </c>
      <c r="I21" s="183">
        <v>160</v>
      </c>
      <c r="J21" s="183">
        <v>153</v>
      </c>
      <c r="K21" s="183">
        <v>1188</v>
      </c>
      <c r="L21" s="181">
        <f t="shared" si="0"/>
        <v>8</v>
      </c>
      <c r="M21" s="195">
        <f t="shared" si="1"/>
        <v>148.5</v>
      </c>
      <c r="N21" s="183" t="s">
        <v>103</v>
      </c>
    </row>
    <row r="22" spans="1:14" ht="15.6" thickBot="1" x14ac:dyDescent="0.3">
      <c r="A22" s="181">
        <v>19</v>
      </c>
      <c r="B22" s="182" t="s">
        <v>162</v>
      </c>
      <c r="C22" s="183">
        <v>130</v>
      </c>
      <c r="D22" s="183">
        <v>133</v>
      </c>
      <c r="E22" s="183">
        <v>137</v>
      </c>
      <c r="F22" s="183">
        <v>115</v>
      </c>
      <c r="G22" s="183">
        <v>191</v>
      </c>
      <c r="H22" s="183">
        <v>145</v>
      </c>
      <c r="I22" s="183">
        <v>159</v>
      </c>
      <c r="J22" s="183">
        <v>113</v>
      </c>
      <c r="K22" s="183">
        <v>1123</v>
      </c>
      <c r="L22" s="181">
        <f t="shared" si="0"/>
        <v>8</v>
      </c>
      <c r="M22" s="195">
        <f t="shared" si="1"/>
        <v>140.375</v>
      </c>
      <c r="N22" s="183" t="s">
        <v>103</v>
      </c>
    </row>
    <row r="23" spans="1:14" ht="15.6" thickBot="1" x14ac:dyDescent="0.3">
      <c r="A23" s="181">
        <v>20</v>
      </c>
      <c r="B23" s="182" t="s">
        <v>11</v>
      </c>
      <c r="C23" s="183">
        <v>127</v>
      </c>
      <c r="D23" s="183">
        <v>109</v>
      </c>
      <c r="E23" s="183">
        <v>151</v>
      </c>
      <c r="F23" s="183">
        <v>167</v>
      </c>
      <c r="G23" s="183">
        <v>124</v>
      </c>
      <c r="H23" s="183">
        <v>139</v>
      </c>
      <c r="I23" s="183">
        <v>173</v>
      </c>
      <c r="J23" s="183">
        <v>145</v>
      </c>
      <c r="K23" s="183">
        <v>1135</v>
      </c>
      <c r="L23" s="181">
        <f t="shared" si="0"/>
        <v>8</v>
      </c>
      <c r="M23" s="195">
        <f t="shared" si="1"/>
        <v>141.875</v>
      </c>
      <c r="N23" s="183" t="s">
        <v>103</v>
      </c>
    </row>
    <row r="24" spans="1:14" ht="16.2" thickBot="1" x14ac:dyDescent="0.3">
      <c r="A24" s="181"/>
      <c r="B24" s="182"/>
      <c r="K24" s="239">
        <f>SUM(K4:K23)</f>
        <v>24006</v>
      </c>
      <c r="L24" s="239">
        <f>SUM(L4:L23)</f>
        <v>160</v>
      </c>
      <c r="M24" s="197">
        <f t="shared" si="1"/>
        <v>150.03749999999999</v>
      </c>
    </row>
    <row r="25" spans="1:14" ht="15.6" thickBot="1" x14ac:dyDescent="0.3">
      <c r="A25" s="181"/>
      <c r="B25" s="182"/>
      <c r="L25" s="181"/>
      <c r="M25" s="195"/>
    </row>
    <row r="26" spans="1:14" ht="15.6" thickBot="1" x14ac:dyDescent="0.3">
      <c r="A26" s="181">
        <v>1</v>
      </c>
      <c r="B26" s="182" t="s">
        <v>71</v>
      </c>
      <c r="C26" s="183">
        <v>184</v>
      </c>
      <c r="D26" s="183">
        <v>202</v>
      </c>
      <c r="E26" s="183">
        <v>189</v>
      </c>
      <c r="F26" s="183">
        <v>198</v>
      </c>
      <c r="G26" s="183">
        <v>165</v>
      </c>
      <c r="H26" s="183">
        <v>161</v>
      </c>
      <c r="I26" s="183">
        <v>167</v>
      </c>
      <c r="J26" s="183">
        <v>183</v>
      </c>
      <c r="K26" s="183">
        <v>1449</v>
      </c>
      <c r="L26" s="181">
        <f t="shared" ref="L26:L35" si="2">COUNT(C26:J26)</f>
        <v>8</v>
      </c>
      <c r="M26" s="195">
        <f t="shared" ref="M26:M36" si="3">SUM(K26/L26)</f>
        <v>181.125</v>
      </c>
      <c r="N26" s="185" t="s">
        <v>99</v>
      </c>
    </row>
    <row r="27" spans="1:14" ht="15.6" thickBot="1" x14ac:dyDescent="0.3">
      <c r="A27" s="181">
        <v>2</v>
      </c>
      <c r="B27" s="182" t="s">
        <v>53</v>
      </c>
      <c r="C27" s="183">
        <v>175</v>
      </c>
      <c r="D27" s="183">
        <v>214</v>
      </c>
      <c r="E27" s="183">
        <v>172</v>
      </c>
      <c r="F27" s="183">
        <v>171</v>
      </c>
      <c r="G27" s="183">
        <v>124</v>
      </c>
      <c r="H27" s="183">
        <v>176</v>
      </c>
      <c r="I27" s="183">
        <v>161</v>
      </c>
      <c r="J27" s="183">
        <v>194</v>
      </c>
      <c r="K27" s="183">
        <v>1387</v>
      </c>
      <c r="L27" s="181">
        <f t="shared" si="2"/>
        <v>8</v>
      </c>
      <c r="M27" s="195">
        <f t="shared" si="3"/>
        <v>173.375</v>
      </c>
      <c r="N27" s="185" t="s">
        <v>99</v>
      </c>
    </row>
    <row r="28" spans="1:14" ht="15.6" thickBot="1" x14ac:dyDescent="0.3">
      <c r="A28" s="181">
        <v>3</v>
      </c>
      <c r="B28" s="182" t="s">
        <v>42</v>
      </c>
      <c r="C28" s="183">
        <v>158</v>
      </c>
      <c r="D28" s="183">
        <v>189</v>
      </c>
      <c r="E28" s="183">
        <v>167</v>
      </c>
      <c r="F28" s="183">
        <v>222</v>
      </c>
      <c r="G28" s="183">
        <v>177</v>
      </c>
      <c r="H28" s="183">
        <v>148</v>
      </c>
      <c r="I28" s="183">
        <v>168</v>
      </c>
      <c r="J28" s="183">
        <v>149</v>
      </c>
      <c r="K28" s="183">
        <v>1378</v>
      </c>
      <c r="L28" s="181">
        <f t="shared" si="2"/>
        <v>8</v>
      </c>
      <c r="M28" s="195">
        <f t="shared" si="3"/>
        <v>172.25</v>
      </c>
      <c r="N28" s="185" t="s">
        <v>99</v>
      </c>
    </row>
    <row r="29" spans="1:14" ht="15.6" thickBot="1" x14ac:dyDescent="0.3">
      <c r="A29" s="181">
        <v>4</v>
      </c>
      <c r="B29" s="182" t="s">
        <v>74</v>
      </c>
      <c r="C29" s="183">
        <v>143</v>
      </c>
      <c r="D29" s="183">
        <v>175</v>
      </c>
      <c r="E29" s="183">
        <v>168</v>
      </c>
      <c r="F29" s="183">
        <v>192</v>
      </c>
      <c r="G29" s="183">
        <v>217</v>
      </c>
      <c r="H29" s="183">
        <v>182</v>
      </c>
      <c r="I29" s="183">
        <v>164</v>
      </c>
      <c r="J29" s="183">
        <v>218</v>
      </c>
      <c r="K29" s="183">
        <v>1459</v>
      </c>
      <c r="L29" s="181">
        <f t="shared" si="2"/>
        <v>8</v>
      </c>
      <c r="M29" s="195">
        <f t="shared" si="3"/>
        <v>182.375</v>
      </c>
      <c r="N29" s="185" t="s">
        <v>99</v>
      </c>
    </row>
    <row r="30" spans="1:14" ht="15.6" thickBot="1" x14ac:dyDescent="0.3">
      <c r="A30" s="181">
        <v>5</v>
      </c>
      <c r="B30" s="186" t="s">
        <v>139</v>
      </c>
      <c r="C30" s="183">
        <v>202</v>
      </c>
      <c r="D30" s="183">
        <v>188</v>
      </c>
      <c r="E30" s="183">
        <v>154</v>
      </c>
      <c r="F30" s="183">
        <v>211</v>
      </c>
      <c r="G30" s="183">
        <v>222</v>
      </c>
      <c r="H30" s="183">
        <v>162</v>
      </c>
      <c r="I30" s="183">
        <v>190</v>
      </c>
      <c r="J30" s="183">
        <v>228</v>
      </c>
      <c r="K30" s="183">
        <v>1557</v>
      </c>
      <c r="L30" s="181">
        <f t="shared" si="2"/>
        <v>8</v>
      </c>
      <c r="M30" s="195">
        <f t="shared" si="3"/>
        <v>194.625</v>
      </c>
      <c r="N30" s="185" t="s">
        <v>99</v>
      </c>
    </row>
    <row r="31" spans="1:14" ht="15.6" thickBot="1" x14ac:dyDescent="0.3">
      <c r="A31" s="181">
        <v>6</v>
      </c>
      <c r="B31" s="182" t="s">
        <v>48</v>
      </c>
      <c r="C31" s="183">
        <v>181</v>
      </c>
      <c r="D31" s="183">
        <v>159</v>
      </c>
      <c r="E31" s="183">
        <v>155</v>
      </c>
      <c r="F31" s="183">
        <v>154</v>
      </c>
      <c r="G31" s="183">
        <v>165</v>
      </c>
      <c r="H31" s="183">
        <v>160</v>
      </c>
      <c r="I31" s="183">
        <v>156</v>
      </c>
      <c r="J31" s="183">
        <v>165</v>
      </c>
      <c r="K31" s="183">
        <v>1295</v>
      </c>
      <c r="L31" s="181">
        <f t="shared" si="2"/>
        <v>8</v>
      </c>
      <c r="M31" s="195">
        <f t="shared" si="3"/>
        <v>161.875</v>
      </c>
      <c r="N31" s="185" t="s">
        <v>99</v>
      </c>
    </row>
    <row r="32" spans="1:14" ht="15.6" thickBot="1" x14ac:dyDescent="0.3">
      <c r="A32" s="181">
        <v>7</v>
      </c>
      <c r="B32" s="182" t="s">
        <v>159</v>
      </c>
      <c r="C32" s="183">
        <v>160</v>
      </c>
      <c r="D32" s="183">
        <v>213</v>
      </c>
      <c r="E32" s="183">
        <v>182</v>
      </c>
      <c r="F32" s="183">
        <v>158</v>
      </c>
      <c r="G32" s="183">
        <v>182</v>
      </c>
      <c r="H32" s="183">
        <v>167</v>
      </c>
      <c r="I32" s="183">
        <v>201</v>
      </c>
      <c r="J32" s="183">
        <v>157</v>
      </c>
      <c r="K32" s="183">
        <v>1420</v>
      </c>
      <c r="L32" s="181">
        <f t="shared" si="2"/>
        <v>8</v>
      </c>
      <c r="M32" s="195">
        <f t="shared" si="3"/>
        <v>177.5</v>
      </c>
      <c r="N32" s="185" t="s">
        <v>99</v>
      </c>
    </row>
    <row r="33" spans="1:14" ht="15.6" thickBot="1" x14ac:dyDescent="0.3">
      <c r="A33" s="181">
        <v>8</v>
      </c>
      <c r="B33" s="182" t="s">
        <v>64</v>
      </c>
      <c r="C33" s="183">
        <v>175</v>
      </c>
      <c r="D33" s="183">
        <v>150</v>
      </c>
      <c r="E33" s="183">
        <v>191</v>
      </c>
      <c r="F33" s="183">
        <v>157</v>
      </c>
      <c r="G33" s="183">
        <v>143</v>
      </c>
      <c r="H33" s="183">
        <v>177</v>
      </c>
      <c r="I33" s="183">
        <v>184</v>
      </c>
      <c r="J33" s="183">
        <v>158</v>
      </c>
      <c r="K33" s="183">
        <v>1335</v>
      </c>
      <c r="L33" s="181">
        <f t="shared" si="2"/>
        <v>8</v>
      </c>
      <c r="M33" s="195">
        <f t="shared" si="3"/>
        <v>166.875</v>
      </c>
      <c r="N33" s="185" t="s">
        <v>99</v>
      </c>
    </row>
    <row r="34" spans="1:14" ht="15.6" thickBot="1" x14ac:dyDescent="0.3">
      <c r="A34" s="181">
        <v>9</v>
      </c>
      <c r="B34" s="182" t="s">
        <v>38</v>
      </c>
      <c r="C34" s="183">
        <v>143</v>
      </c>
      <c r="D34" s="183">
        <v>175</v>
      </c>
      <c r="E34" s="183">
        <v>188</v>
      </c>
      <c r="F34" s="183">
        <v>172</v>
      </c>
      <c r="G34" s="183">
        <v>172</v>
      </c>
      <c r="H34" s="183">
        <v>182</v>
      </c>
      <c r="I34" s="183">
        <v>139</v>
      </c>
      <c r="J34" s="183">
        <v>148</v>
      </c>
      <c r="K34" s="183">
        <v>1319</v>
      </c>
      <c r="L34" s="181">
        <f t="shared" si="2"/>
        <v>8</v>
      </c>
      <c r="M34" s="195">
        <f t="shared" si="3"/>
        <v>164.875</v>
      </c>
      <c r="N34" s="185" t="s">
        <v>99</v>
      </c>
    </row>
    <row r="35" spans="1:14" ht="15.6" thickBot="1" x14ac:dyDescent="0.3">
      <c r="A35" s="181">
        <v>10</v>
      </c>
      <c r="B35" s="182" t="s">
        <v>40</v>
      </c>
      <c r="C35" s="183">
        <v>211</v>
      </c>
      <c r="D35" s="183">
        <v>188</v>
      </c>
      <c r="E35" s="183">
        <v>231</v>
      </c>
      <c r="F35" s="183">
        <v>187</v>
      </c>
      <c r="G35" s="183">
        <v>134</v>
      </c>
      <c r="H35" s="183">
        <v>155</v>
      </c>
      <c r="I35" s="183">
        <v>217</v>
      </c>
      <c r="J35" s="183">
        <v>201</v>
      </c>
      <c r="K35" s="183">
        <v>1524</v>
      </c>
      <c r="L35" s="181">
        <f t="shared" si="2"/>
        <v>8</v>
      </c>
      <c r="M35" s="195">
        <f t="shared" si="3"/>
        <v>190.5</v>
      </c>
      <c r="N35" s="185" t="s">
        <v>99</v>
      </c>
    </row>
    <row r="36" spans="1:14" ht="16.2" thickBot="1" x14ac:dyDescent="0.3">
      <c r="A36" s="181"/>
      <c r="B36" s="182"/>
      <c r="K36" s="239">
        <f>SUM(K26:K35)</f>
        <v>14123</v>
      </c>
      <c r="L36" s="239">
        <f>SUM(L26:L35)</f>
        <v>80</v>
      </c>
      <c r="M36" s="197">
        <f t="shared" si="3"/>
        <v>176.53749999999999</v>
      </c>
      <c r="N36" s="185"/>
    </row>
    <row r="37" spans="1:14" ht="15.6" thickBot="1" x14ac:dyDescent="0.3">
      <c r="A37" s="181"/>
      <c r="B37" s="182"/>
      <c r="L37" s="181"/>
      <c r="M37" s="195"/>
      <c r="N37" s="185"/>
    </row>
    <row r="38" spans="1:14" ht="15.6" thickBot="1" x14ac:dyDescent="0.3">
      <c r="A38" s="181">
        <v>1</v>
      </c>
      <c r="B38" s="182" t="s">
        <v>45</v>
      </c>
      <c r="C38" s="183">
        <v>169</v>
      </c>
      <c r="D38" s="183">
        <v>179</v>
      </c>
      <c r="E38" s="183">
        <v>135</v>
      </c>
      <c r="F38" s="183">
        <v>160</v>
      </c>
      <c r="G38" s="183">
        <v>147</v>
      </c>
      <c r="H38" s="183">
        <v>150</v>
      </c>
      <c r="I38" s="183">
        <v>174</v>
      </c>
      <c r="J38" s="183">
        <v>148</v>
      </c>
      <c r="K38" s="183">
        <v>1262</v>
      </c>
      <c r="L38" s="181">
        <f t="shared" ref="L38:L49" si="4">COUNT(C38:J38)</f>
        <v>8</v>
      </c>
      <c r="M38" s="195">
        <f t="shared" ref="M38:M50" si="5">SUM(K38/L38)</f>
        <v>157.75</v>
      </c>
      <c r="N38" s="183" t="s">
        <v>100</v>
      </c>
    </row>
    <row r="39" spans="1:14" ht="15.6" thickBot="1" x14ac:dyDescent="0.3">
      <c r="A39" s="181">
        <v>2</v>
      </c>
      <c r="B39" s="182" t="s">
        <v>147</v>
      </c>
      <c r="C39" s="183">
        <v>116</v>
      </c>
      <c r="D39" s="183">
        <v>157</v>
      </c>
      <c r="E39" s="183">
        <v>200</v>
      </c>
      <c r="F39" s="183">
        <v>166</v>
      </c>
      <c r="G39" s="183">
        <v>193</v>
      </c>
      <c r="H39" s="183">
        <v>189</v>
      </c>
      <c r="I39" s="183">
        <v>172</v>
      </c>
      <c r="J39" s="183">
        <v>213</v>
      </c>
      <c r="K39" s="183">
        <v>1406</v>
      </c>
      <c r="L39" s="181">
        <f t="shared" si="4"/>
        <v>8</v>
      </c>
      <c r="M39" s="195">
        <f t="shared" si="5"/>
        <v>175.75</v>
      </c>
      <c r="N39" s="183" t="s">
        <v>100</v>
      </c>
    </row>
    <row r="40" spans="1:14" ht="15.6" thickBot="1" x14ac:dyDescent="0.3">
      <c r="A40" s="181">
        <v>3</v>
      </c>
      <c r="B40" s="182" t="s">
        <v>19</v>
      </c>
      <c r="C40" s="183">
        <v>190</v>
      </c>
      <c r="D40" s="183">
        <v>203</v>
      </c>
      <c r="E40" s="183">
        <v>172</v>
      </c>
      <c r="F40" s="183">
        <v>232</v>
      </c>
      <c r="G40" s="183">
        <v>201</v>
      </c>
      <c r="H40" s="183">
        <v>210</v>
      </c>
      <c r="I40" s="183">
        <v>141</v>
      </c>
      <c r="J40" s="183">
        <v>188</v>
      </c>
      <c r="K40" s="183">
        <v>1537</v>
      </c>
      <c r="L40" s="181">
        <f t="shared" si="4"/>
        <v>8</v>
      </c>
      <c r="M40" s="195">
        <f t="shared" si="5"/>
        <v>192.125</v>
      </c>
      <c r="N40" s="183" t="s">
        <v>100</v>
      </c>
    </row>
    <row r="41" spans="1:14" ht="15.6" thickBot="1" x14ac:dyDescent="0.3">
      <c r="A41" s="181">
        <v>4</v>
      </c>
      <c r="B41" s="182" t="s">
        <v>67</v>
      </c>
      <c r="C41" s="183">
        <v>145</v>
      </c>
      <c r="D41" s="183">
        <v>239</v>
      </c>
      <c r="E41" s="183">
        <v>183</v>
      </c>
      <c r="F41" s="183">
        <v>188</v>
      </c>
      <c r="G41" s="183">
        <v>197</v>
      </c>
      <c r="H41" s="183">
        <v>214</v>
      </c>
      <c r="I41" s="183">
        <v>191</v>
      </c>
      <c r="J41" s="183">
        <v>171</v>
      </c>
      <c r="K41" s="183">
        <v>1528</v>
      </c>
      <c r="L41" s="181">
        <f t="shared" si="4"/>
        <v>8</v>
      </c>
      <c r="M41" s="195">
        <f t="shared" si="5"/>
        <v>191</v>
      </c>
      <c r="N41" s="183" t="s">
        <v>100</v>
      </c>
    </row>
    <row r="42" spans="1:14" ht="15.6" thickBot="1" x14ac:dyDescent="0.3">
      <c r="A42" s="181">
        <v>5</v>
      </c>
      <c r="B42" s="182" t="s">
        <v>57</v>
      </c>
      <c r="C42" s="183">
        <v>165</v>
      </c>
      <c r="D42" s="183">
        <v>163</v>
      </c>
      <c r="E42" s="183">
        <v>169</v>
      </c>
      <c r="F42" s="183">
        <v>191</v>
      </c>
      <c r="G42" s="183">
        <v>168</v>
      </c>
      <c r="H42" s="183">
        <v>157</v>
      </c>
      <c r="I42" s="183">
        <v>142</v>
      </c>
      <c r="J42" s="183">
        <v>158</v>
      </c>
      <c r="K42" s="183">
        <v>1313</v>
      </c>
      <c r="L42" s="181">
        <f t="shared" si="4"/>
        <v>8</v>
      </c>
      <c r="M42" s="195">
        <f t="shared" si="5"/>
        <v>164.125</v>
      </c>
      <c r="N42" s="183" t="s">
        <v>100</v>
      </c>
    </row>
    <row r="43" spans="1:14" ht="15.6" thickBot="1" x14ac:dyDescent="0.3">
      <c r="A43" s="181">
        <v>6</v>
      </c>
      <c r="B43" s="182" t="s">
        <v>20</v>
      </c>
      <c r="C43" s="183">
        <v>154</v>
      </c>
      <c r="D43" s="183">
        <v>212</v>
      </c>
      <c r="E43" s="183">
        <v>128</v>
      </c>
      <c r="F43" s="183">
        <v>123</v>
      </c>
      <c r="G43" s="183">
        <v>157</v>
      </c>
      <c r="H43" s="183">
        <v>178</v>
      </c>
      <c r="I43" s="183">
        <v>150</v>
      </c>
      <c r="J43" s="183">
        <v>214</v>
      </c>
      <c r="K43" s="183">
        <v>1316</v>
      </c>
      <c r="L43" s="181">
        <f t="shared" si="4"/>
        <v>8</v>
      </c>
      <c r="M43" s="195">
        <f t="shared" si="5"/>
        <v>164.5</v>
      </c>
      <c r="N43" s="183" t="s">
        <v>100</v>
      </c>
    </row>
    <row r="44" spans="1:14" ht="15.6" thickBot="1" x14ac:dyDescent="0.3">
      <c r="A44" s="181">
        <v>7</v>
      </c>
      <c r="B44" s="182" t="s">
        <v>55</v>
      </c>
      <c r="C44" s="183">
        <v>190</v>
      </c>
      <c r="D44" s="183">
        <v>178</v>
      </c>
      <c r="E44" s="183">
        <v>174</v>
      </c>
      <c r="F44" s="183">
        <v>180</v>
      </c>
      <c r="G44" s="183">
        <v>183</v>
      </c>
      <c r="H44" s="183">
        <v>145</v>
      </c>
      <c r="I44" s="183">
        <v>167</v>
      </c>
      <c r="J44" s="183">
        <v>187</v>
      </c>
      <c r="K44" s="183">
        <v>1404</v>
      </c>
      <c r="L44" s="181">
        <f t="shared" si="4"/>
        <v>8</v>
      </c>
      <c r="M44" s="195">
        <f t="shared" si="5"/>
        <v>175.5</v>
      </c>
      <c r="N44" s="183" t="s">
        <v>100</v>
      </c>
    </row>
    <row r="45" spans="1:14" ht="15.6" thickBot="1" x14ac:dyDescent="0.3">
      <c r="A45" s="181">
        <v>8</v>
      </c>
      <c r="B45" s="182" t="s">
        <v>82</v>
      </c>
      <c r="C45" s="183">
        <v>224</v>
      </c>
      <c r="D45" s="183">
        <v>210</v>
      </c>
      <c r="E45" s="183">
        <v>211</v>
      </c>
      <c r="F45" s="183">
        <v>167</v>
      </c>
      <c r="G45" s="183">
        <v>187</v>
      </c>
      <c r="H45" s="183">
        <v>170</v>
      </c>
      <c r="I45" s="183">
        <v>147</v>
      </c>
      <c r="J45" s="183">
        <v>181</v>
      </c>
      <c r="K45" s="183">
        <v>1497</v>
      </c>
      <c r="L45" s="181">
        <f t="shared" si="4"/>
        <v>8</v>
      </c>
      <c r="M45" s="195">
        <f t="shared" si="5"/>
        <v>187.125</v>
      </c>
      <c r="N45" s="183" t="s">
        <v>100</v>
      </c>
    </row>
    <row r="46" spans="1:14" ht="15.6" thickBot="1" x14ac:dyDescent="0.3">
      <c r="A46" s="181">
        <v>9</v>
      </c>
      <c r="B46" s="182" t="s">
        <v>23</v>
      </c>
      <c r="C46" s="183">
        <v>186</v>
      </c>
      <c r="D46" s="183">
        <v>118</v>
      </c>
      <c r="E46" s="183">
        <v>182</v>
      </c>
      <c r="F46" s="183">
        <v>167</v>
      </c>
      <c r="G46" s="183">
        <v>193</v>
      </c>
      <c r="H46" s="183">
        <v>167</v>
      </c>
      <c r="I46" s="183">
        <v>181</v>
      </c>
      <c r="J46" s="183">
        <v>157</v>
      </c>
      <c r="K46" s="183">
        <v>1351</v>
      </c>
      <c r="L46" s="181">
        <f t="shared" si="4"/>
        <v>8</v>
      </c>
      <c r="M46" s="195">
        <f t="shared" si="5"/>
        <v>168.875</v>
      </c>
      <c r="N46" s="183" t="s">
        <v>100</v>
      </c>
    </row>
    <row r="47" spans="1:14" ht="15.6" thickBot="1" x14ac:dyDescent="0.3">
      <c r="A47" s="181">
        <v>10</v>
      </c>
      <c r="B47" s="182" t="s">
        <v>39</v>
      </c>
      <c r="C47" s="183">
        <v>127</v>
      </c>
      <c r="D47" s="183">
        <v>193</v>
      </c>
      <c r="E47" s="183">
        <v>204</v>
      </c>
      <c r="F47" s="183">
        <v>213</v>
      </c>
      <c r="G47" s="183">
        <v>223</v>
      </c>
      <c r="H47" s="183">
        <v>191</v>
      </c>
      <c r="I47" s="183">
        <v>178</v>
      </c>
      <c r="J47" s="183">
        <v>173</v>
      </c>
      <c r="K47" s="183">
        <v>1502</v>
      </c>
      <c r="L47" s="181">
        <f t="shared" si="4"/>
        <v>8</v>
      </c>
      <c r="M47" s="195">
        <f t="shared" si="5"/>
        <v>187.75</v>
      </c>
      <c r="N47" s="183" t="s">
        <v>100</v>
      </c>
    </row>
    <row r="48" spans="1:14" ht="15.6" thickBot="1" x14ac:dyDescent="0.3">
      <c r="A48" s="181">
        <v>11</v>
      </c>
      <c r="B48" s="182" t="s">
        <v>75</v>
      </c>
      <c r="C48" s="183">
        <v>164</v>
      </c>
      <c r="D48" s="183">
        <v>160</v>
      </c>
      <c r="E48" s="183">
        <v>171</v>
      </c>
      <c r="F48" s="183">
        <v>175</v>
      </c>
      <c r="G48" s="183">
        <v>168</v>
      </c>
      <c r="H48" s="183">
        <v>168</v>
      </c>
      <c r="I48" s="183">
        <v>139</v>
      </c>
      <c r="J48" s="183">
        <v>167</v>
      </c>
      <c r="K48" s="183">
        <v>1312</v>
      </c>
      <c r="L48" s="181">
        <f t="shared" si="4"/>
        <v>8</v>
      </c>
      <c r="M48" s="195">
        <f t="shared" si="5"/>
        <v>164</v>
      </c>
      <c r="N48" s="183" t="s">
        <v>100</v>
      </c>
    </row>
    <row r="49" spans="1:14" ht="15.6" thickBot="1" x14ac:dyDescent="0.3">
      <c r="A49" s="181">
        <v>12</v>
      </c>
      <c r="B49" s="182" t="s">
        <v>77</v>
      </c>
      <c r="C49" s="183">
        <v>156</v>
      </c>
      <c r="D49" s="183">
        <v>203</v>
      </c>
      <c r="E49" s="183">
        <v>159</v>
      </c>
      <c r="F49" s="183">
        <v>195</v>
      </c>
      <c r="G49" s="183">
        <v>181</v>
      </c>
      <c r="H49" s="183">
        <v>160</v>
      </c>
      <c r="I49" s="183">
        <v>127</v>
      </c>
      <c r="J49" s="183">
        <v>155</v>
      </c>
      <c r="K49" s="183">
        <v>1336</v>
      </c>
      <c r="L49" s="181">
        <f t="shared" si="4"/>
        <v>8</v>
      </c>
      <c r="M49" s="195">
        <f t="shared" si="5"/>
        <v>167</v>
      </c>
      <c r="N49" s="183" t="s">
        <v>100</v>
      </c>
    </row>
    <row r="50" spans="1:14" ht="16.2" thickBot="1" x14ac:dyDescent="0.3">
      <c r="A50" s="181"/>
      <c r="B50" s="182"/>
      <c r="K50" s="239">
        <f>SUM(K38:K49)</f>
        <v>16764</v>
      </c>
      <c r="L50" s="239">
        <f>SUM(L38:L49)</f>
        <v>96</v>
      </c>
      <c r="M50" s="197">
        <f t="shared" si="5"/>
        <v>174.625</v>
      </c>
    </row>
    <row r="51" spans="1:14" ht="15.6" thickBot="1" x14ac:dyDescent="0.3">
      <c r="A51" s="181"/>
      <c r="B51" s="182"/>
      <c r="L51" s="181"/>
      <c r="M51" s="195"/>
    </row>
    <row r="52" spans="1:14" ht="15.6" thickBot="1" x14ac:dyDescent="0.3">
      <c r="A52" s="181">
        <v>1</v>
      </c>
      <c r="B52" s="182" t="s">
        <v>142</v>
      </c>
      <c r="C52" s="183">
        <v>157</v>
      </c>
      <c r="D52" s="183">
        <v>169</v>
      </c>
      <c r="E52" s="183">
        <v>148</v>
      </c>
      <c r="F52" s="183">
        <v>151</v>
      </c>
      <c r="G52" s="183">
        <v>125</v>
      </c>
      <c r="H52" s="183">
        <v>168</v>
      </c>
      <c r="I52" s="183">
        <v>159</v>
      </c>
      <c r="J52" s="183">
        <v>201</v>
      </c>
      <c r="K52" s="183">
        <v>1278</v>
      </c>
      <c r="L52" s="181">
        <f t="shared" ref="L52:L70" si="6">COUNT(C52:J52)</f>
        <v>8</v>
      </c>
      <c r="M52" s="195">
        <f t="shared" ref="M52:M71" si="7">SUM(K52/L52)</f>
        <v>159.75</v>
      </c>
      <c r="N52" s="183" t="s">
        <v>101</v>
      </c>
    </row>
    <row r="53" spans="1:14" ht="15.6" thickBot="1" x14ac:dyDescent="0.3">
      <c r="A53" s="181">
        <v>2</v>
      </c>
      <c r="B53" s="182" t="s">
        <v>79</v>
      </c>
      <c r="C53" s="183">
        <v>174</v>
      </c>
      <c r="D53" s="183">
        <v>170</v>
      </c>
      <c r="E53" s="183">
        <v>176</v>
      </c>
      <c r="F53" s="183">
        <v>159</v>
      </c>
      <c r="G53" s="183">
        <v>189</v>
      </c>
      <c r="H53" s="183">
        <v>197</v>
      </c>
      <c r="I53" s="183">
        <v>162</v>
      </c>
      <c r="J53" s="183">
        <v>141</v>
      </c>
      <c r="K53" s="183">
        <v>1368</v>
      </c>
      <c r="L53" s="181">
        <f t="shared" si="6"/>
        <v>8</v>
      </c>
      <c r="M53" s="195">
        <f t="shared" si="7"/>
        <v>171</v>
      </c>
      <c r="N53" s="183" t="s">
        <v>101</v>
      </c>
    </row>
    <row r="54" spans="1:14" ht="15.6" thickBot="1" x14ac:dyDescent="0.3">
      <c r="A54" s="181">
        <v>3</v>
      </c>
      <c r="B54" s="180" t="s">
        <v>46</v>
      </c>
      <c r="C54" s="183">
        <v>181</v>
      </c>
      <c r="D54" s="183">
        <v>165</v>
      </c>
      <c r="E54" s="183">
        <v>146</v>
      </c>
      <c r="F54" s="183">
        <v>148</v>
      </c>
      <c r="G54" s="183">
        <v>221</v>
      </c>
      <c r="H54" s="183">
        <v>182</v>
      </c>
      <c r="I54" s="183">
        <v>171</v>
      </c>
      <c r="J54" s="183">
        <v>186</v>
      </c>
      <c r="K54" s="183">
        <v>1400</v>
      </c>
      <c r="L54" s="181">
        <f t="shared" si="6"/>
        <v>8</v>
      </c>
      <c r="M54" s="195">
        <f t="shared" si="7"/>
        <v>175</v>
      </c>
      <c r="N54" s="183" t="s">
        <v>101</v>
      </c>
    </row>
    <row r="55" spans="1:14" ht="15.6" thickBot="1" x14ac:dyDescent="0.3">
      <c r="A55" s="181">
        <v>4</v>
      </c>
      <c r="B55" s="182" t="s">
        <v>145</v>
      </c>
      <c r="C55" s="183">
        <v>136</v>
      </c>
      <c r="D55" s="183">
        <v>117</v>
      </c>
      <c r="E55" s="183">
        <v>150</v>
      </c>
      <c r="F55" s="183">
        <v>173</v>
      </c>
      <c r="G55" s="183">
        <v>95</v>
      </c>
      <c r="H55" s="183">
        <v>125</v>
      </c>
      <c r="I55" s="183">
        <v>99</v>
      </c>
      <c r="K55" s="183">
        <v>895</v>
      </c>
      <c r="L55" s="181">
        <f t="shared" si="6"/>
        <v>7</v>
      </c>
      <c r="M55" s="195">
        <f t="shared" si="7"/>
        <v>127.85714285714286</v>
      </c>
      <c r="N55" s="183" t="s">
        <v>101</v>
      </c>
    </row>
    <row r="56" spans="1:14" ht="15.6" thickBot="1" x14ac:dyDescent="0.3">
      <c r="A56" s="181">
        <v>5</v>
      </c>
      <c r="B56" s="182" t="s">
        <v>81</v>
      </c>
      <c r="C56" s="183">
        <v>192</v>
      </c>
      <c r="D56" s="183">
        <v>162</v>
      </c>
      <c r="E56" s="183">
        <v>145</v>
      </c>
      <c r="F56" s="183">
        <v>167</v>
      </c>
      <c r="G56" s="183">
        <v>140</v>
      </c>
      <c r="H56" s="183">
        <v>199</v>
      </c>
      <c r="I56" s="183">
        <v>182</v>
      </c>
      <c r="J56" s="183">
        <v>156</v>
      </c>
      <c r="K56" s="183">
        <v>1343</v>
      </c>
      <c r="L56" s="181">
        <f t="shared" si="6"/>
        <v>8</v>
      </c>
      <c r="M56" s="195">
        <f t="shared" si="7"/>
        <v>167.875</v>
      </c>
      <c r="N56" s="183" t="s">
        <v>101</v>
      </c>
    </row>
    <row r="57" spans="1:14" ht="15.6" thickBot="1" x14ac:dyDescent="0.3">
      <c r="A57" s="181">
        <v>6</v>
      </c>
      <c r="B57" s="182" t="s">
        <v>170</v>
      </c>
      <c r="C57" s="183">
        <v>119</v>
      </c>
      <c r="D57" s="183">
        <v>99</v>
      </c>
      <c r="E57" s="183">
        <v>121</v>
      </c>
      <c r="F57" s="183">
        <v>125</v>
      </c>
      <c r="G57" s="183">
        <v>141</v>
      </c>
      <c r="H57" s="183">
        <v>152</v>
      </c>
      <c r="I57" s="183">
        <v>131</v>
      </c>
      <c r="J57" s="183">
        <v>108</v>
      </c>
      <c r="K57" s="183">
        <v>996</v>
      </c>
      <c r="L57" s="181">
        <f t="shared" si="6"/>
        <v>8</v>
      </c>
      <c r="M57" s="195">
        <f t="shared" si="7"/>
        <v>124.5</v>
      </c>
      <c r="N57" s="183" t="s">
        <v>101</v>
      </c>
    </row>
    <row r="58" spans="1:14" ht="15.6" thickBot="1" x14ac:dyDescent="0.3">
      <c r="A58" s="181">
        <v>7</v>
      </c>
      <c r="B58" s="182" t="s">
        <v>66</v>
      </c>
      <c r="C58" s="183">
        <v>161</v>
      </c>
      <c r="D58" s="183">
        <v>156</v>
      </c>
      <c r="E58" s="183">
        <v>128</v>
      </c>
      <c r="F58" s="183">
        <v>155</v>
      </c>
      <c r="G58" s="183">
        <v>126</v>
      </c>
      <c r="H58" s="183">
        <v>200</v>
      </c>
      <c r="I58" s="183">
        <v>150</v>
      </c>
      <c r="J58" s="183">
        <v>147</v>
      </c>
      <c r="K58" s="183">
        <v>1223</v>
      </c>
      <c r="L58" s="181">
        <f t="shared" si="6"/>
        <v>8</v>
      </c>
      <c r="M58" s="195">
        <f t="shared" si="7"/>
        <v>152.875</v>
      </c>
      <c r="N58" s="183" t="s">
        <v>101</v>
      </c>
    </row>
    <row r="59" spans="1:14" ht="15.6" thickBot="1" x14ac:dyDescent="0.3">
      <c r="A59" s="181">
        <v>8</v>
      </c>
      <c r="B59" s="182" t="s">
        <v>148</v>
      </c>
      <c r="C59" s="183">
        <v>153</v>
      </c>
      <c r="D59" s="183">
        <v>174</v>
      </c>
      <c r="E59" s="183">
        <v>184</v>
      </c>
      <c r="F59" s="183">
        <v>154</v>
      </c>
      <c r="G59" s="183">
        <v>148</v>
      </c>
      <c r="H59" s="183">
        <v>146</v>
      </c>
      <c r="I59" s="183">
        <v>148</v>
      </c>
      <c r="J59" s="183">
        <v>167</v>
      </c>
      <c r="K59" s="183">
        <v>1274</v>
      </c>
      <c r="L59" s="181">
        <f t="shared" si="6"/>
        <v>8</v>
      </c>
      <c r="M59" s="195">
        <f t="shared" si="7"/>
        <v>159.25</v>
      </c>
      <c r="N59" s="183" t="s">
        <v>101</v>
      </c>
    </row>
    <row r="60" spans="1:14" ht="15.6" thickBot="1" x14ac:dyDescent="0.3">
      <c r="A60" s="181">
        <v>9</v>
      </c>
      <c r="B60" s="182" t="s">
        <v>43</v>
      </c>
      <c r="C60" s="183">
        <v>159</v>
      </c>
      <c r="D60" s="183">
        <v>162</v>
      </c>
      <c r="E60" s="183">
        <v>195</v>
      </c>
      <c r="F60" s="183">
        <v>164</v>
      </c>
      <c r="G60" s="183">
        <v>123</v>
      </c>
      <c r="H60" s="183">
        <v>215</v>
      </c>
      <c r="I60" s="183">
        <v>152</v>
      </c>
      <c r="J60" s="183">
        <v>147</v>
      </c>
      <c r="K60" s="183">
        <v>1317</v>
      </c>
      <c r="L60" s="181">
        <f t="shared" si="6"/>
        <v>8</v>
      </c>
      <c r="M60" s="195">
        <f t="shared" si="7"/>
        <v>164.625</v>
      </c>
      <c r="N60" s="183" t="s">
        <v>101</v>
      </c>
    </row>
    <row r="61" spans="1:14" ht="15.6" thickBot="1" x14ac:dyDescent="0.3">
      <c r="A61" s="181">
        <v>10</v>
      </c>
      <c r="B61" s="182" t="s">
        <v>141</v>
      </c>
      <c r="C61" s="183">
        <v>165</v>
      </c>
      <c r="D61" s="183">
        <v>188</v>
      </c>
      <c r="E61" s="183">
        <v>191</v>
      </c>
      <c r="F61" s="183">
        <v>165</v>
      </c>
      <c r="G61" s="183">
        <v>181</v>
      </c>
      <c r="H61" s="183">
        <v>167</v>
      </c>
      <c r="I61" s="183">
        <v>153</v>
      </c>
      <c r="J61" s="183">
        <v>152</v>
      </c>
      <c r="K61" s="183">
        <v>1362</v>
      </c>
      <c r="L61" s="181">
        <f t="shared" si="6"/>
        <v>8</v>
      </c>
      <c r="M61" s="195">
        <f t="shared" si="7"/>
        <v>170.25</v>
      </c>
      <c r="N61" s="183" t="s">
        <v>101</v>
      </c>
    </row>
    <row r="62" spans="1:14" ht="15.6" thickBot="1" x14ac:dyDescent="0.3">
      <c r="A62" s="181">
        <v>11</v>
      </c>
      <c r="B62" s="182" t="s">
        <v>59</v>
      </c>
      <c r="C62" s="183">
        <v>169</v>
      </c>
      <c r="D62" s="183">
        <v>133</v>
      </c>
      <c r="E62" s="183">
        <v>114</v>
      </c>
      <c r="F62" s="183">
        <v>140</v>
      </c>
      <c r="G62" s="183">
        <v>153</v>
      </c>
      <c r="H62" s="183">
        <v>128</v>
      </c>
      <c r="I62" s="183">
        <v>164</v>
      </c>
      <c r="J62" s="183">
        <v>122</v>
      </c>
      <c r="K62" s="183">
        <v>1123</v>
      </c>
      <c r="L62" s="181">
        <f t="shared" si="6"/>
        <v>8</v>
      </c>
      <c r="M62" s="195">
        <f t="shared" si="7"/>
        <v>140.375</v>
      </c>
      <c r="N62" s="183" t="s">
        <v>101</v>
      </c>
    </row>
    <row r="63" spans="1:14" ht="15.6" thickBot="1" x14ac:dyDescent="0.3">
      <c r="A63" s="181">
        <v>12</v>
      </c>
      <c r="B63" s="182" t="s">
        <v>24</v>
      </c>
      <c r="C63" s="183">
        <v>122</v>
      </c>
      <c r="D63" s="183">
        <v>166</v>
      </c>
      <c r="E63" s="183">
        <v>158</v>
      </c>
      <c r="F63" s="183">
        <v>118</v>
      </c>
      <c r="G63" s="183">
        <v>168</v>
      </c>
      <c r="H63" s="183">
        <v>173</v>
      </c>
      <c r="I63" s="183">
        <v>148</v>
      </c>
      <c r="J63" s="183">
        <v>193</v>
      </c>
      <c r="K63" s="183">
        <v>1246</v>
      </c>
      <c r="L63" s="181">
        <f t="shared" si="6"/>
        <v>8</v>
      </c>
      <c r="M63" s="195">
        <f t="shared" si="7"/>
        <v>155.75</v>
      </c>
      <c r="N63" s="183" t="s">
        <v>101</v>
      </c>
    </row>
    <row r="64" spans="1:14" ht="15.6" thickBot="1" x14ac:dyDescent="0.3">
      <c r="A64" s="181">
        <v>13</v>
      </c>
      <c r="B64" s="182" t="s">
        <v>21</v>
      </c>
      <c r="C64" s="183">
        <v>160</v>
      </c>
      <c r="D64" s="183">
        <v>217</v>
      </c>
      <c r="E64" s="183">
        <v>151</v>
      </c>
      <c r="F64" s="183">
        <v>168</v>
      </c>
      <c r="G64" s="183">
        <v>117</v>
      </c>
      <c r="H64" s="183">
        <v>198</v>
      </c>
      <c r="I64" s="183">
        <v>168</v>
      </c>
      <c r="J64" s="183">
        <v>145</v>
      </c>
      <c r="K64" s="183">
        <v>1324</v>
      </c>
      <c r="L64" s="181">
        <f t="shared" si="6"/>
        <v>8</v>
      </c>
      <c r="M64" s="195">
        <f t="shared" si="7"/>
        <v>165.5</v>
      </c>
      <c r="N64" s="183" t="s">
        <v>101</v>
      </c>
    </row>
    <row r="65" spans="1:14" ht="15.6" thickBot="1" x14ac:dyDescent="0.3">
      <c r="A65" s="181">
        <v>14</v>
      </c>
      <c r="B65" s="182" t="s">
        <v>169</v>
      </c>
      <c r="C65" s="183">
        <v>165</v>
      </c>
      <c r="D65" s="183">
        <v>137</v>
      </c>
      <c r="E65" s="183">
        <v>140</v>
      </c>
      <c r="F65" s="183">
        <v>122</v>
      </c>
      <c r="G65" s="183">
        <v>158</v>
      </c>
      <c r="H65" s="183">
        <v>118</v>
      </c>
      <c r="I65" s="183">
        <v>145</v>
      </c>
      <c r="J65" s="183">
        <v>131</v>
      </c>
      <c r="K65" s="183">
        <v>1116</v>
      </c>
      <c r="L65" s="181">
        <f t="shared" si="6"/>
        <v>8</v>
      </c>
      <c r="M65" s="195">
        <f t="shared" si="7"/>
        <v>139.5</v>
      </c>
      <c r="N65" s="183" t="s">
        <v>101</v>
      </c>
    </row>
    <row r="66" spans="1:14" ht="15.6" thickBot="1" x14ac:dyDescent="0.3">
      <c r="A66" s="181">
        <v>15</v>
      </c>
      <c r="B66" s="182" t="s">
        <v>69</v>
      </c>
      <c r="C66" s="183">
        <v>163</v>
      </c>
      <c r="D66" s="183">
        <v>161</v>
      </c>
      <c r="E66" s="183">
        <v>136</v>
      </c>
      <c r="F66" s="183">
        <v>120</v>
      </c>
      <c r="G66" s="183">
        <v>169</v>
      </c>
      <c r="H66" s="183">
        <v>198</v>
      </c>
      <c r="I66" s="183">
        <v>118</v>
      </c>
      <c r="J66" s="183">
        <v>207</v>
      </c>
      <c r="K66" s="183">
        <v>1272</v>
      </c>
      <c r="L66" s="181">
        <f t="shared" si="6"/>
        <v>8</v>
      </c>
      <c r="M66" s="195">
        <f t="shared" si="7"/>
        <v>159</v>
      </c>
      <c r="N66" s="183" t="s">
        <v>101</v>
      </c>
    </row>
    <row r="67" spans="1:14" ht="15.6" thickBot="1" x14ac:dyDescent="0.3">
      <c r="A67" s="181">
        <v>16</v>
      </c>
      <c r="B67" s="182" t="s">
        <v>25</v>
      </c>
      <c r="C67" s="183">
        <v>169</v>
      </c>
      <c r="D67" s="183">
        <v>163</v>
      </c>
      <c r="E67" s="183">
        <v>182</v>
      </c>
      <c r="F67" s="183">
        <v>150</v>
      </c>
      <c r="G67" s="183">
        <v>128</v>
      </c>
      <c r="H67" s="183">
        <v>145</v>
      </c>
      <c r="I67" s="183">
        <v>166</v>
      </c>
      <c r="J67" s="183">
        <v>118</v>
      </c>
      <c r="K67" s="183">
        <v>1221</v>
      </c>
      <c r="L67" s="181">
        <f t="shared" si="6"/>
        <v>8</v>
      </c>
      <c r="M67" s="195">
        <f t="shared" si="7"/>
        <v>152.625</v>
      </c>
      <c r="N67" s="183" t="s">
        <v>101</v>
      </c>
    </row>
    <row r="68" spans="1:14" ht="15.6" thickBot="1" x14ac:dyDescent="0.3">
      <c r="A68" s="181">
        <v>17</v>
      </c>
      <c r="B68" s="182" t="s">
        <v>94</v>
      </c>
      <c r="C68" s="183">
        <v>178</v>
      </c>
      <c r="D68" s="183">
        <v>183</v>
      </c>
      <c r="E68" s="183">
        <v>145</v>
      </c>
      <c r="F68" s="183">
        <v>150</v>
      </c>
      <c r="G68" s="183">
        <v>134</v>
      </c>
      <c r="H68" s="183">
        <v>169</v>
      </c>
      <c r="I68" s="183">
        <v>166</v>
      </c>
      <c r="J68" s="183">
        <v>152</v>
      </c>
      <c r="K68" s="183">
        <v>1277</v>
      </c>
      <c r="L68" s="181">
        <f t="shared" si="6"/>
        <v>8</v>
      </c>
      <c r="M68" s="195">
        <f t="shared" si="7"/>
        <v>159.625</v>
      </c>
      <c r="N68" s="183" t="s">
        <v>101</v>
      </c>
    </row>
    <row r="69" spans="1:14" ht="15.6" thickBot="1" x14ac:dyDescent="0.3">
      <c r="A69" s="181">
        <v>18</v>
      </c>
      <c r="B69" s="182" t="s">
        <v>157</v>
      </c>
      <c r="C69" s="183">
        <v>129</v>
      </c>
      <c r="D69" s="183">
        <v>116</v>
      </c>
      <c r="E69" s="183">
        <v>169</v>
      </c>
      <c r="F69" s="183">
        <v>124</v>
      </c>
      <c r="G69" s="183">
        <v>125</v>
      </c>
      <c r="H69" s="183">
        <v>129</v>
      </c>
      <c r="I69" s="183">
        <v>139</v>
      </c>
      <c r="J69" s="183">
        <v>122</v>
      </c>
      <c r="K69" s="183">
        <v>1053</v>
      </c>
      <c r="L69" s="181">
        <f t="shared" si="6"/>
        <v>8</v>
      </c>
      <c r="M69" s="195">
        <f t="shared" si="7"/>
        <v>131.625</v>
      </c>
      <c r="N69" s="183" t="s">
        <v>101</v>
      </c>
    </row>
    <row r="70" spans="1:14" ht="15.6" thickBot="1" x14ac:dyDescent="0.3">
      <c r="A70" s="181">
        <v>19</v>
      </c>
      <c r="B70" s="182" t="s">
        <v>168</v>
      </c>
      <c r="C70" s="183">
        <v>185</v>
      </c>
      <c r="D70" s="183">
        <v>146</v>
      </c>
      <c r="E70" s="183">
        <v>146</v>
      </c>
      <c r="F70" s="183">
        <v>137</v>
      </c>
      <c r="G70" s="183">
        <v>176</v>
      </c>
      <c r="H70" s="183">
        <v>144</v>
      </c>
      <c r="I70" s="183">
        <v>155</v>
      </c>
      <c r="J70" s="183">
        <v>136</v>
      </c>
      <c r="K70" s="183">
        <v>1225</v>
      </c>
      <c r="L70" s="181">
        <f t="shared" si="6"/>
        <v>8</v>
      </c>
      <c r="M70" s="195">
        <f t="shared" si="7"/>
        <v>153.125</v>
      </c>
      <c r="N70" s="183" t="s">
        <v>101</v>
      </c>
    </row>
    <row r="71" spans="1:14" ht="16.2" thickBot="1" x14ac:dyDescent="0.3">
      <c r="A71" s="181"/>
      <c r="B71" s="182"/>
      <c r="K71" s="239">
        <f>SUM(K52:K70)</f>
        <v>23313</v>
      </c>
      <c r="L71" s="239">
        <f>SUM(L52:L70)</f>
        <v>151</v>
      </c>
      <c r="M71" s="197">
        <f t="shared" si="7"/>
        <v>154.39072847682118</v>
      </c>
    </row>
    <row r="72" spans="1:14" ht="15.6" thickBot="1" x14ac:dyDescent="0.3">
      <c r="A72" s="184"/>
    </row>
    <row r="73" spans="1:14" ht="16.2" thickBot="1" x14ac:dyDescent="0.3">
      <c r="A73" s="184"/>
      <c r="B73" s="231" t="s">
        <v>96</v>
      </c>
      <c r="C73" s="232">
        <f>COUNTIF(C4:J70,"&gt;199")</f>
        <v>47</v>
      </c>
      <c r="E73" s="239" t="s">
        <v>61</v>
      </c>
      <c r="F73" s="239">
        <f>SUM(K73/I73)</f>
        <v>160.58726899383984</v>
      </c>
      <c r="H73" s="183" t="s">
        <v>62</v>
      </c>
      <c r="I73" s="183">
        <f>COUNT(C4:J70)</f>
        <v>487</v>
      </c>
      <c r="J73" s="183" t="s">
        <v>0</v>
      </c>
      <c r="K73" s="183">
        <f>SUM(K24+K36+K50+K71)</f>
        <v>78206</v>
      </c>
    </row>
    <row r="74" spans="1:14" ht="15.6" thickBot="1" x14ac:dyDescent="0.3">
      <c r="A74" s="184"/>
    </row>
    <row r="75" spans="1:14" ht="15.6" thickBot="1" x14ac:dyDescent="0.3">
      <c r="A75" s="184"/>
    </row>
  </sheetData>
  <sortState xmlns:xlrd2="http://schemas.microsoft.com/office/spreadsheetml/2017/richdata2" ref="B52:N70">
    <sortCondition ref="B52:B70"/>
  </sortState>
  <mergeCells count="1">
    <mergeCell ref="A1:K1"/>
  </mergeCells>
  <phoneticPr fontId="22" type="noConversion"/>
  <conditionalFormatting sqref="C4:J70">
    <cfRule type="cellIs" dxfId="3" priority="1" operator="greaterThanOrEqual">
      <formula>200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D38E6-0921-437E-958D-0612B6CBA216}">
  <dimension ref="A1:N93"/>
  <sheetViews>
    <sheetView workbookViewId="0">
      <selection sqref="A1:XFD1048576"/>
    </sheetView>
  </sheetViews>
  <sheetFormatPr baseColWidth="10" defaultRowHeight="15.6" x14ac:dyDescent="0.3"/>
  <cols>
    <col min="1" max="1" width="3.7265625" style="193" customWidth="1"/>
    <col min="2" max="2" width="22.08984375" style="180" customWidth="1"/>
    <col min="3" max="10" width="6.36328125" style="183" customWidth="1"/>
    <col min="11" max="11" width="7" style="183" bestFit="1" customWidth="1"/>
    <col min="12" max="12" width="5.36328125" style="193" customWidth="1"/>
    <col min="13" max="13" width="6.453125" style="262" bestFit="1" customWidth="1"/>
    <col min="14" max="14" width="8.1796875" style="183" customWidth="1"/>
    <col min="15" max="16384" width="10.90625" style="180"/>
  </cols>
  <sheetData>
    <row r="1" spans="1:14" x14ac:dyDescent="0.3">
      <c r="A1" s="261" t="s">
        <v>173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</row>
    <row r="2" spans="1:14" ht="16.2" thickBot="1" x14ac:dyDescent="0.35"/>
    <row r="3" spans="1:14" thickBot="1" x14ac:dyDescent="0.3">
      <c r="A3" s="176" t="s">
        <v>1</v>
      </c>
      <c r="B3" s="176" t="s">
        <v>2</v>
      </c>
      <c r="C3" s="176" t="s">
        <v>3</v>
      </c>
      <c r="D3" s="176" t="s">
        <v>4</v>
      </c>
      <c r="E3" s="176" t="s">
        <v>5</v>
      </c>
      <c r="F3" s="176" t="s">
        <v>6</v>
      </c>
      <c r="G3" s="176" t="s">
        <v>7</v>
      </c>
      <c r="H3" s="176" t="s">
        <v>8</v>
      </c>
      <c r="I3" s="176" t="s">
        <v>9</v>
      </c>
      <c r="J3" s="176" t="s">
        <v>10</v>
      </c>
      <c r="K3" s="177" t="s">
        <v>0</v>
      </c>
      <c r="L3" s="176" t="s">
        <v>62</v>
      </c>
      <c r="M3" s="178" t="s">
        <v>61</v>
      </c>
      <c r="N3" s="179" t="s">
        <v>33</v>
      </c>
    </row>
    <row r="4" spans="1:14" thickBot="1" x14ac:dyDescent="0.3">
      <c r="A4" s="187">
        <v>1</v>
      </c>
      <c r="B4" s="6" t="s">
        <v>70</v>
      </c>
      <c r="C4" s="184">
        <v>135</v>
      </c>
      <c r="D4" s="184">
        <v>115</v>
      </c>
      <c r="E4" s="184">
        <v>130</v>
      </c>
      <c r="F4" s="184">
        <v>115</v>
      </c>
      <c r="G4" s="184">
        <v>130</v>
      </c>
      <c r="H4" s="184">
        <v>134</v>
      </c>
      <c r="I4" s="184">
        <v>112</v>
      </c>
      <c r="J4" s="184">
        <v>129</v>
      </c>
      <c r="K4" s="184">
        <v>1000</v>
      </c>
      <c r="L4" s="184">
        <f>COUNT(C4:J4)</f>
        <v>8</v>
      </c>
      <c r="M4" s="188">
        <f>SUM(K4/L4)</f>
        <v>125</v>
      </c>
      <c r="N4" s="183" t="s">
        <v>103</v>
      </c>
    </row>
    <row r="5" spans="1:14" thickBot="1" x14ac:dyDescent="0.3">
      <c r="A5" s="187">
        <v>2</v>
      </c>
      <c r="B5" s="6" t="s">
        <v>14</v>
      </c>
      <c r="C5" s="184">
        <v>169</v>
      </c>
      <c r="D5" s="184">
        <v>153</v>
      </c>
      <c r="E5" s="184">
        <v>138</v>
      </c>
      <c r="F5" s="184">
        <v>146</v>
      </c>
      <c r="G5" s="184">
        <v>192</v>
      </c>
      <c r="H5" s="184">
        <v>151</v>
      </c>
      <c r="I5" s="184">
        <v>174</v>
      </c>
      <c r="J5" s="184">
        <v>150</v>
      </c>
      <c r="K5" s="184">
        <v>1273</v>
      </c>
      <c r="L5" s="184">
        <f t="shared" ref="L5:L23" si="0">COUNT(C5:J5)</f>
        <v>8</v>
      </c>
      <c r="M5" s="188">
        <f t="shared" ref="M5:M24" si="1">SUM(K5/L5)</f>
        <v>159.125</v>
      </c>
      <c r="N5" s="183" t="s">
        <v>103</v>
      </c>
    </row>
    <row r="6" spans="1:14" thickBot="1" x14ac:dyDescent="0.3">
      <c r="A6" s="187">
        <v>3</v>
      </c>
      <c r="B6" s="6" t="s">
        <v>138</v>
      </c>
      <c r="C6" s="184">
        <v>156</v>
      </c>
      <c r="D6" s="184">
        <v>123</v>
      </c>
      <c r="E6" s="184">
        <v>140</v>
      </c>
      <c r="F6" s="184">
        <v>139</v>
      </c>
      <c r="G6" s="184">
        <v>152</v>
      </c>
      <c r="H6" s="184">
        <v>148</v>
      </c>
      <c r="I6" s="184">
        <v>117</v>
      </c>
      <c r="J6" s="184">
        <v>135</v>
      </c>
      <c r="K6" s="184">
        <v>1110</v>
      </c>
      <c r="L6" s="184">
        <f t="shared" si="0"/>
        <v>8</v>
      </c>
      <c r="M6" s="188">
        <f t="shared" si="1"/>
        <v>138.75</v>
      </c>
      <c r="N6" s="183" t="s">
        <v>103</v>
      </c>
    </row>
    <row r="7" spans="1:14" thickBot="1" x14ac:dyDescent="0.3">
      <c r="A7" s="187">
        <v>4</v>
      </c>
      <c r="B7" s="6" t="s">
        <v>18</v>
      </c>
      <c r="C7" s="184">
        <v>110</v>
      </c>
      <c r="D7" s="184">
        <v>127</v>
      </c>
      <c r="E7" s="184">
        <v>116</v>
      </c>
      <c r="F7" s="184">
        <v>111</v>
      </c>
      <c r="G7" s="184">
        <v>108</v>
      </c>
      <c r="H7" s="184">
        <v>125</v>
      </c>
      <c r="I7" s="184">
        <v>117</v>
      </c>
      <c r="J7" s="184">
        <v>121</v>
      </c>
      <c r="K7" s="184">
        <v>935</v>
      </c>
      <c r="L7" s="184">
        <f t="shared" si="0"/>
        <v>8</v>
      </c>
      <c r="M7" s="188">
        <f t="shared" si="1"/>
        <v>116.875</v>
      </c>
      <c r="N7" s="183" t="s">
        <v>103</v>
      </c>
    </row>
    <row r="8" spans="1:14" thickBot="1" x14ac:dyDescent="0.3">
      <c r="A8" s="187">
        <v>5</v>
      </c>
      <c r="B8" s="6" t="s">
        <v>60</v>
      </c>
      <c r="C8" s="184">
        <v>103</v>
      </c>
      <c r="D8" s="184">
        <v>145</v>
      </c>
      <c r="E8" s="184">
        <v>149</v>
      </c>
      <c r="F8" s="184">
        <v>143</v>
      </c>
      <c r="G8" s="184">
        <v>122</v>
      </c>
      <c r="H8" s="184">
        <v>111</v>
      </c>
      <c r="I8" s="184">
        <v>146</v>
      </c>
      <c r="J8" s="184">
        <v>127</v>
      </c>
      <c r="K8" s="184">
        <v>1046</v>
      </c>
      <c r="L8" s="184">
        <f t="shared" si="0"/>
        <v>8</v>
      </c>
      <c r="M8" s="188">
        <f t="shared" si="1"/>
        <v>130.75</v>
      </c>
      <c r="N8" s="183" t="s">
        <v>103</v>
      </c>
    </row>
    <row r="9" spans="1:14" thickBot="1" x14ac:dyDescent="0.3">
      <c r="A9" s="187">
        <v>6</v>
      </c>
      <c r="B9" s="6" t="s">
        <v>35</v>
      </c>
      <c r="C9" s="184">
        <v>146</v>
      </c>
      <c r="D9" s="184">
        <v>158</v>
      </c>
      <c r="E9" s="184">
        <v>177</v>
      </c>
      <c r="F9" s="184">
        <v>165</v>
      </c>
      <c r="G9" s="184">
        <v>129</v>
      </c>
      <c r="H9" s="184">
        <v>161</v>
      </c>
      <c r="I9" s="184">
        <v>156</v>
      </c>
      <c r="J9" s="184">
        <v>170</v>
      </c>
      <c r="K9" s="184">
        <v>1262</v>
      </c>
      <c r="L9" s="184">
        <f t="shared" si="0"/>
        <v>8</v>
      </c>
      <c r="M9" s="188">
        <f t="shared" si="1"/>
        <v>157.75</v>
      </c>
      <c r="N9" s="183" t="s">
        <v>103</v>
      </c>
    </row>
    <row r="10" spans="1:14" thickBot="1" x14ac:dyDescent="0.3">
      <c r="A10" s="187">
        <v>7</v>
      </c>
      <c r="B10" s="6" t="s">
        <v>167</v>
      </c>
      <c r="C10" s="184">
        <v>145</v>
      </c>
      <c r="D10" s="184">
        <v>122</v>
      </c>
      <c r="E10" s="184">
        <v>109</v>
      </c>
      <c r="F10" s="184">
        <v>133</v>
      </c>
      <c r="G10" s="184">
        <v>117</v>
      </c>
      <c r="H10" s="184">
        <v>144</v>
      </c>
      <c r="I10" s="184">
        <v>158</v>
      </c>
      <c r="J10" s="184">
        <v>166</v>
      </c>
      <c r="K10" s="184">
        <v>1094</v>
      </c>
      <c r="L10" s="184">
        <f t="shared" si="0"/>
        <v>8</v>
      </c>
      <c r="M10" s="188">
        <f t="shared" si="1"/>
        <v>136.75</v>
      </c>
      <c r="N10" s="183" t="s">
        <v>103</v>
      </c>
    </row>
    <row r="11" spans="1:14" thickBot="1" x14ac:dyDescent="0.3">
      <c r="A11" s="187">
        <v>8</v>
      </c>
      <c r="B11" s="6" t="s">
        <v>17</v>
      </c>
      <c r="C11" s="184">
        <v>114</v>
      </c>
      <c r="D11" s="184">
        <v>164</v>
      </c>
      <c r="E11" s="184">
        <v>123</v>
      </c>
      <c r="F11" s="184">
        <v>153</v>
      </c>
      <c r="G11" s="184">
        <v>150</v>
      </c>
      <c r="H11" s="184">
        <v>147</v>
      </c>
      <c r="I11" s="184">
        <v>117</v>
      </c>
      <c r="J11" s="184">
        <v>130</v>
      </c>
      <c r="K11" s="184">
        <v>1098</v>
      </c>
      <c r="L11" s="184">
        <f t="shared" si="0"/>
        <v>8</v>
      </c>
      <c r="M11" s="188">
        <f t="shared" si="1"/>
        <v>137.25</v>
      </c>
      <c r="N11" s="183" t="s">
        <v>103</v>
      </c>
    </row>
    <row r="12" spans="1:14" thickBot="1" x14ac:dyDescent="0.3">
      <c r="A12" s="187">
        <v>9</v>
      </c>
      <c r="B12" s="6" t="s">
        <v>34</v>
      </c>
      <c r="C12" s="184">
        <v>180</v>
      </c>
      <c r="D12" s="184">
        <v>151</v>
      </c>
      <c r="E12" s="184">
        <v>144</v>
      </c>
      <c r="F12" s="184">
        <v>169</v>
      </c>
      <c r="G12" s="184">
        <v>187</v>
      </c>
      <c r="H12" s="184">
        <v>142</v>
      </c>
      <c r="I12" s="184">
        <v>138</v>
      </c>
      <c r="J12" s="184">
        <v>172</v>
      </c>
      <c r="K12" s="184">
        <v>1283</v>
      </c>
      <c r="L12" s="184">
        <f t="shared" si="0"/>
        <v>8</v>
      </c>
      <c r="M12" s="188">
        <f t="shared" si="1"/>
        <v>160.375</v>
      </c>
      <c r="N12" s="183" t="s">
        <v>103</v>
      </c>
    </row>
    <row r="13" spans="1:14" thickBot="1" x14ac:dyDescent="0.3">
      <c r="A13" s="187">
        <v>10</v>
      </c>
      <c r="B13" s="6" t="s">
        <v>36</v>
      </c>
      <c r="C13" s="187">
        <v>94</v>
      </c>
      <c r="D13" s="187">
        <v>126</v>
      </c>
      <c r="E13" s="187">
        <v>142</v>
      </c>
      <c r="F13" s="187">
        <v>144</v>
      </c>
      <c r="G13" s="187">
        <v>155</v>
      </c>
      <c r="H13" s="187">
        <v>151</v>
      </c>
      <c r="I13" s="187">
        <v>125</v>
      </c>
      <c r="J13" s="187">
        <v>124</v>
      </c>
      <c r="K13" s="187">
        <v>1061</v>
      </c>
      <c r="L13" s="184">
        <f t="shared" si="0"/>
        <v>8</v>
      </c>
      <c r="M13" s="188">
        <f t="shared" si="1"/>
        <v>132.625</v>
      </c>
      <c r="N13" s="183" t="s">
        <v>103</v>
      </c>
    </row>
    <row r="14" spans="1:14" thickBot="1" x14ac:dyDescent="0.3">
      <c r="A14" s="187">
        <v>11</v>
      </c>
      <c r="B14" s="6" t="s">
        <v>37</v>
      </c>
      <c r="C14" s="184">
        <v>169</v>
      </c>
      <c r="D14" s="184">
        <v>166</v>
      </c>
      <c r="E14" s="184">
        <v>165</v>
      </c>
      <c r="F14" s="184">
        <v>155</v>
      </c>
      <c r="G14" s="184">
        <v>148</v>
      </c>
      <c r="H14" s="184">
        <v>137</v>
      </c>
      <c r="I14" s="184">
        <v>138</v>
      </c>
      <c r="J14" s="184">
        <v>154</v>
      </c>
      <c r="K14" s="184">
        <v>1232</v>
      </c>
      <c r="L14" s="184">
        <f t="shared" si="0"/>
        <v>8</v>
      </c>
      <c r="M14" s="188">
        <f t="shared" si="1"/>
        <v>154</v>
      </c>
      <c r="N14" s="183" t="s">
        <v>103</v>
      </c>
    </row>
    <row r="15" spans="1:14" thickBot="1" x14ac:dyDescent="0.3">
      <c r="A15" s="187">
        <v>12</v>
      </c>
      <c r="B15" s="6" t="s">
        <v>47</v>
      </c>
      <c r="C15" s="184">
        <v>142</v>
      </c>
      <c r="D15" s="184">
        <v>156</v>
      </c>
      <c r="E15" s="184">
        <v>168</v>
      </c>
      <c r="F15" s="184">
        <v>164</v>
      </c>
      <c r="G15" s="184">
        <v>166</v>
      </c>
      <c r="H15" s="184">
        <v>162</v>
      </c>
      <c r="I15" s="184">
        <v>151</v>
      </c>
      <c r="J15" s="184">
        <v>173</v>
      </c>
      <c r="K15" s="184">
        <v>1282</v>
      </c>
      <c r="L15" s="184">
        <f t="shared" si="0"/>
        <v>8</v>
      </c>
      <c r="M15" s="188">
        <f t="shared" si="1"/>
        <v>160.25</v>
      </c>
      <c r="N15" s="183" t="s">
        <v>103</v>
      </c>
    </row>
    <row r="16" spans="1:14" thickBot="1" x14ac:dyDescent="0.3">
      <c r="A16" s="187">
        <v>13</v>
      </c>
      <c r="B16" s="6" t="s">
        <v>146</v>
      </c>
      <c r="C16" s="184">
        <v>135</v>
      </c>
      <c r="D16" s="184">
        <v>125</v>
      </c>
      <c r="E16" s="184">
        <v>180</v>
      </c>
      <c r="F16" s="184">
        <v>156</v>
      </c>
      <c r="G16" s="184">
        <v>144</v>
      </c>
      <c r="H16" s="184">
        <v>139</v>
      </c>
      <c r="I16" s="184">
        <v>118</v>
      </c>
      <c r="J16" s="184">
        <v>154</v>
      </c>
      <c r="K16" s="184">
        <v>1151</v>
      </c>
      <c r="L16" s="184">
        <f t="shared" si="0"/>
        <v>8</v>
      </c>
      <c r="M16" s="188">
        <f t="shared" si="1"/>
        <v>143.875</v>
      </c>
      <c r="N16" s="183" t="s">
        <v>103</v>
      </c>
    </row>
    <row r="17" spans="1:14" thickBot="1" x14ac:dyDescent="0.3">
      <c r="A17" s="187">
        <v>14</v>
      </c>
      <c r="B17" s="6" t="s">
        <v>165</v>
      </c>
      <c r="C17" s="184">
        <v>132</v>
      </c>
      <c r="D17" s="189">
        <v>217</v>
      </c>
      <c r="E17" s="184">
        <v>142</v>
      </c>
      <c r="F17" s="184">
        <v>121</v>
      </c>
      <c r="G17" s="184">
        <v>139</v>
      </c>
      <c r="H17" s="184">
        <v>152</v>
      </c>
      <c r="I17" s="184">
        <v>165</v>
      </c>
      <c r="J17" s="184">
        <v>151</v>
      </c>
      <c r="K17" s="184">
        <v>1219</v>
      </c>
      <c r="L17" s="184">
        <f t="shared" si="0"/>
        <v>8</v>
      </c>
      <c r="M17" s="188">
        <f t="shared" si="1"/>
        <v>152.375</v>
      </c>
      <c r="N17" s="183" t="s">
        <v>103</v>
      </c>
    </row>
    <row r="18" spans="1:14" thickBot="1" x14ac:dyDescent="0.3">
      <c r="A18" s="187">
        <v>15</v>
      </c>
      <c r="B18" s="6" t="s">
        <v>15</v>
      </c>
      <c r="C18" s="189">
        <v>201</v>
      </c>
      <c r="D18" s="187">
        <v>124</v>
      </c>
      <c r="E18" s="187">
        <v>159</v>
      </c>
      <c r="F18" s="187">
        <v>150</v>
      </c>
      <c r="G18" s="187">
        <v>165</v>
      </c>
      <c r="H18" s="187">
        <v>128</v>
      </c>
      <c r="I18" s="187">
        <v>183</v>
      </c>
      <c r="J18" s="187">
        <v>149</v>
      </c>
      <c r="K18" s="187">
        <v>1259</v>
      </c>
      <c r="L18" s="184">
        <f t="shared" si="0"/>
        <v>8</v>
      </c>
      <c r="M18" s="188">
        <f t="shared" si="1"/>
        <v>157.375</v>
      </c>
      <c r="N18" s="183" t="s">
        <v>103</v>
      </c>
    </row>
    <row r="19" spans="1:14" thickBot="1" x14ac:dyDescent="0.3">
      <c r="A19" s="187">
        <v>16</v>
      </c>
      <c r="B19" s="6" t="s">
        <v>177</v>
      </c>
      <c r="C19" s="187">
        <v>132</v>
      </c>
      <c r="D19" s="187">
        <v>197</v>
      </c>
      <c r="E19" s="187">
        <v>167</v>
      </c>
      <c r="F19" s="187">
        <v>152</v>
      </c>
      <c r="G19" s="187">
        <v>160</v>
      </c>
      <c r="H19" s="187">
        <v>122</v>
      </c>
      <c r="I19" s="187">
        <v>146</v>
      </c>
      <c r="J19" s="187">
        <v>116</v>
      </c>
      <c r="K19" s="187">
        <v>1192</v>
      </c>
      <c r="L19" s="184">
        <f t="shared" si="0"/>
        <v>8</v>
      </c>
      <c r="M19" s="188">
        <f t="shared" si="1"/>
        <v>149</v>
      </c>
      <c r="N19" s="183" t="s">
        <v>103</v>
      </c>
    </row>
    <row r="20" spans="1:14" thickBot="1" x14ac:dyDescent="0.3">
      <c r="A20" s="187">
        <v>17</v>
      </c>
      <c r="B20" s="6" t="s">
        <v>52</v>
      </c>
      <c r="C20" s="184">
        <v>176</v>
      </c>
      <c r="D20" s="184">
        <v>148</v>
      </c>
      <c r="E20" s="184">
        <v>148</v>
      </c>
      <c r="F20" s="184">
        <v>154</v>
      </c>
      <c r="G20" s="184">
        <v>156</v>
      </c>
      <c r="H20" s="184">
        <v>157</v>
      </c>
      <c r="I20" s="184">
        <v>174</v>
      </c>
      <c r="J20" s="184">
        <v>160</v>
      </c>
      <c r="K20" s="184">
        <v>1273</v>
      </c>
      <c r="L20" s="184">
        <f t="shared" si="0"/>
        <v>8</v>
      </c>
      <c r="M20" s="188">
        <f t="shared" si="1"/>
        <v>159.125</v>
      </c>
      <c r="N20" s="183" t="s">
        <v>103</v>
      </c>
    </row>
    <row r="21" spans="1:14" thickBot="1" x14ac:dyDescent="0.3">
      <c r="A21" s="187">
        <v>18</v>
      </c>
      <c r="B21" s="6" t="s">
        <v>16</v>
      </c>
      <c r="C21" s="189">
        <v>216</v>
      </c>
      <c r="D21" s="187">
        <v>149</v>
      </c>
      <c r="E21" s="187">
        <v>143</v>
      </c>
      <c r="F21" s="187">
        <v>163</v>
      </c>
      <c r="G21" s="187">
        <v>177</v>
      </c>
      <c r="H21" s="187">
        <v>130</v>
      </c>
      <c r="I21" s="187">
        <v>155</v>
      </c>
      <c r="J21" s="187">
        <v>146</v>
      </c>
      <c r="K21" s="187">
        <v>1279</v>
      </c>
      <c r="L21" s="184">
        <f t="shared" si="0"/>
        <v>8</v>
      </c>
      <c r="M21" s="188">
        <f t="shared" si="1"/>
        <v>159.875</v>
      </c>
      <c r="N21" s="183" t="s">
        <v>103</v>
      </c>
    </row>
    <row r="22" spans="1:14" thickBot="1" x14ac:dyDescent="0.3">
      <c r="A22" s="187">
        <v>19</v>
      </c>
      <c r="B22" s="6" t="s">
        <v>162</v>
      </c>
      <c r="C22" s="184">
        <v>146</v>
      </c>
      <c r="D22" s="184">
        <v>166</v>
      </c>
      <c r="E22" s="184">
        <v>180</v>
      </c>
      <c r="F22" s="184">
        <v>146</v>
      </c>
      <c r="G22" s="184">
        <v>112</v>
      </c>
      <c r="H22" s="184">
        <v>128</v>
      </c>
      <c r="I22" s="184">
        <v>151</v>
      </c>
      <c r="J22" s="184">
        <v>145</v>
      </c>
      <c r="K22" s="184">
        <v>1174</v>
      </c>
      <c r="L22" s="184">
        <f t="shared" si="0"/>
        <v>8</v>
      </c>
      <c r="M22" s="188">
        <f t="shared" si="1"/>
        <v>146.75</v>
      </c>
      <c r="N22" s="183" t="s">
        <v>103</v>
      </c>
    </row>
    <row r="23" spans="1:14" thickBot="1" x14ac:dyDescent="0.3">
      <c r="A23" s="187">
        <v>20</v>
      </c>
      <c r="B23" s="6" t="s">
        <v>11</v>
      </c>
      <c r="C23" s="184">
        <v>156</v>
      </c>
      <c r="D23" s="184">
        <v>144</v>
      </c>
      <c r="E23" s="184">
        <v>167</v>
      </c>
      <c r="F23" s="184">
        <v>151</v>
      </c>
      <c r="G23" s="184">
        <v>166</v>
      </c>
      <c r="H23" s="184">
        <v>168</v>
      </c>
      <c r="I23" s="184">
        <v>178</v>
      </c>
      <c r="J23" s="184">
        <v>137</v>
      </c>
      <c r="K23" s="184">
        <v>1267</v>
      </c>
      <c r="L23" s="184">
        <f t="shared" si="0"/>
        <v>8</v>
      </c>
      <c r="M23" s="188">
        <f t="shared" si="1"/>
        <v>158.375</v>
      </c>
      <c r="N23" s="183" t="s">
        <v>103</v>
      </c>
    </row>
    <row r="24" spans="1:14" thickBot="1" x14ac:dyDescent="0.3">
      <c r="A24" s="176"/>
      <c r="B24" s="176"/>
      <c r="C24" s="176"/>
      <c r="D24" s="176"/>
      <c r="E24" s="176"/>
      <c r="F24" s="176"/>
      <c r="G24" s="176"/>
      <c r="H24" s="176"/>
      <c r="I24" s="176"/>
      <c r="J24" s="176"/>
      <c r="K24" s="263">
        <f>SUM(K4:K23)</f>
        <v>23490</v>
      </c>
      <c r="L24" s="263">
        <f>SUM(L4:L23)</f>
        <v>160</v>
      </c>
      <c r="M24" s="188">
        <f t="shared" si="1"/>
        <v>146.8125</v>
      </c>
      <c r="N24" s="179"/>
    </row>
    <row r="25" spans="1:14" thickBot="1" x14ac:dyDescent="0.3">
      <c r="A25" s="176"/>
      <c r="B25" s="176"/>
      <c r="C25" s="176"/>
      <c r="D25" s="176"/>
      <c r="E25" s="176"/>
      <c r="F25" s="176"/>
      <c r="G25" s="176"/>
      <c r="H25" s="176"/>
      <c r="I25" s="176"/>
      <c r="J25" s="176"/>
      <c r="K25" s="177"/>
      <c r="L25" s="176"/>
      <c r="M25" s="178"/>
      <c r="N25" s="179"/>
    </row>
    <row r="26" spans="1:14" thickBot="1" x14ac:dyDescent="0.3">
      <c r="A26" s="184">
        <v>1</v>
      </c>
      <c r="B26" s="6" t="s">
        <v>139</v>
      </c>
      <c r="C26" s="187">
        <v>161</v>
      </c>
      <c r="D26" s="187">
        <v>193</v>
      </c>
      <c r="E26" s="187">
        <v>145</v>
      </c>
      <c r="F26" s="187">
        <v>194</v>
      </c>
      <c r="G26" s="189">
        <v>246</v>
      </c>
      <c r="H26" s="189">
        <v>220</v>
      </c>
      <c r="I26" s="187">
        <v>196</v>
      </c>
      <c r="J26" s="187">
        <v>178</v>
      </c>
      <c r="K26" s="187">
        <v>1533</v>
      </c>
      <c r="L26" s="184">
        <f t="shared" ref="L26:L36" si="2">COUNT(C26:J26)</f>
        <v>8</v>
      </c>
      <c r="M26" s="188">
        <f t="shared" ref="M26:M37" si="3">SUM(K26/L26)</f>
        <v>191.625</v>
      </c>
      <c r="N26" s="183" t="s">
        <v>99</v>
      </c>
    </row>
    <row r="27" spans="1:14" thickBot="1" x14ac:dyDescent="0.3">
      <c r="A27" s="184">
        <v>2</v>
      </c>
      <c r="B27" s="6" t="s">
        <v>40</v>
      </c>
      <c r="C27" s="187">
        <v>194</v>
      </c>
      <c r="D27" s="187">
        <v>174</v>
      </c>
      <c r="E27" s="187">
        <v>197</v>
      </c>
      <c r="F27" s="187">
        <v>166</v>
      </c>
      <c r="G27" s="187">
        <v>191</v>
      </c>
      <c r="H27" s="187">
        <v>198</v>
      </c>
      <c r="I27" s="189">
        <v>209</v>
      </c>
      <c r="J27" s="187">
        <v>199</v>
      </c>
      <c r="K27" s="187">
        <v>1528</v>
      </c>
      <c r="L27" s="184">
        <f t="shared" si="2"/>
        <v>8</v>
      </c>
      <c r="M27" s="188">
        <f t="shared" si="3"/>
        <v>191</v>
      </c>
      <c r="N27" s="183" t="s">
        <v>99</v>
      </c>
    </row>
    <row r="28" spans="1:14" thickBot="1" x14ac:dyDescent="0.3">
      <c r="A28" s="184">
        <v>3</v>
      </c>
      <c r="B28" s="6" t="s">
        <v>71</v>
      </c>
      <c r="C28" s="187">
        <v>178</v>
      </c>
      <c r="D28" s="187">
        <v>187</v>
      </c>
      <c r="E28" s="187">
        <v>153</v>
      </c>
      <c r="F28" s="187">
        <v>169</v>
      </c>
      <c r="G28" s="189">
        <v>203</v>
      </c>
      <c r="H28" s="189">
        <v>208</v>
      </c>
      <c r="I28" s="187">
        <v>178</v>
      </c>
      <c r="J28" s="189">
        <v>224</v>
      </c>
      <c r="K28" s="187">
        <v>1500</v>
      </c>
      <c r="L28" s="184">
        <f t="shared" si="2"/>
        <v>8</v>
      </c>
      <c r="M28" s="188">
        <f t="shared" si="3"/>
        <v>187.5</v>
      </c>
      <c r="N28" s="183" t="s">
        <v>99</v>
      </c>
    </row>
    <row r="29" spans="1:14" thickBot="1" x14ac:dyDescent="0.3">
      <c r="A29" s="184">
        <v>4</v>
      </c>
      <c r="B29" s="6" t="s">
        <v>73</v>
      </c>
      <c r="C29" s="187">
        <v>182</v>
      </c>
      <c r="D29" s="187">
        <v>156</v>
      </c>
      <c r="E29" s="187">
        <v>174</v>
      </c>
      <c r="F29" s="187">
        <v>194</v>
      </c>
      <c r="G29" s="187">
        <v>198</v>
      </c>
      <c r="H29" s="187">
        <v>165</v>
      </c>
      <c r="I29" s="187">
        <v>178</v>
      </c>
      <c r="J29" s="187">
        <v>196</v>
      </c>
      <c r="K29" s="187">
        <v>1443</v>
      </c>
      <c r="L29" s="184">
        <f t="shared" si="2"/>
        <v>8</v>
      </c>
      <c r="M29" s="188">
        <f t="shared" si="3"/>
        <v>180.375</v>
      </c>
      <c r="N29" s="183" t="s">
        <v>99</v>
      </c>
    </row>
    <row r="30" spans="1:14" thickBot="1" x14ac:dyDescent="0.3">
      <c r="A30" s="184">
        <v>5</v>
      </c>
      <c r="B30" s="6" t="s">
        <v>64</v>
      </c>
      <c r="C30" s="187">
        <v>175</v>
      </c>
      <c r="D30" s="187">
        <v>175</v>
      </c>
      <c r="E30" s="187">
        <v>175</v>
      </c>
      <c r="F30" s="187">
        <v>154</v>
      </c>
      <c r="G30" s="187">
        <v>174</v>
      </c>
      <c r="H30" s="189">
        <v>208</v>
      </c>
      <c r="I30" s="187">
        <v>160</v>
      </c>
      <c r="J30" s="187">
        <v>167</v>
      </c>
      <c r="K30" s="187">
        <v>1388</v>
      </c>
      <c r="L30" s="184">
        <f t="shared" si="2"/>
        <v>8</v>
      </c>
      <c r="M30" s="188">
        <f t="shared" si="3"/>
        <v>173.5</v>
      </c>
      <c r="N30" s="183" t="s">
        <v>99</v>
      </c>
    </row>
    <row r="31" spans="1:14" thickBot="1" x14ac:dyDescent="0.3">
      <c r="A31" s="184">
        <v>6</v>
      </c>
      <c r="B31" s="6" t="s">
        <v>159</v>
      </c>
      <c r="C31" s="189">
        <v>224</v>
      </c>
      <c r="D31" s="187">
        <v>183</v>
      </c>
      <c r="E31" s="187">
        <v>159</v>
      </c>
      <c r="F31" s="187">
        <v>198</v>
      </c>
      <c r="G31" s="187">
        <v>195</v>
      </c>
      <c r="H31" s="187">
        <v>158</v>
      </c>
      <c r="I31" s="187">
        <v>155</v>
      </c>
      <c r="J31" s="187">
        <v>181</v>
      </c>
      <c r="K31" s="187">
        <v>1453</v>
      </c>
      <c r="L31" s="184">
        <f t="shared" si="2"/>
        <v>8</v>
      </c>
      <c r="M31" s="188">
        <f t="shared" si="3"/>
        <v>181.625</v>
      </c>
      <c r="N31" s="183" t="s">
        <v>99</v>
      </c>
    </row>
    <row r="32" spans="1:14" thickBot="1" x14ac:dyDescent="0.3">
      <c r="A32" s="184">
        <v>7</v>
      </c>
      <c r="B32" s="6" t="s">
        <v>38</v>
      </c>
      <c r="C32" s="187">
        <v>172</v>
      </c>
      <c r="D32" s="187">
        <v>162</v>
      </c>
      <c r="E32" s="187">
        <v>145</v>
      </c>
      <c r="F32" s="187">
        <v>172</v>
      </c>
      <c r="G32" s="187">
        <v>184</v>
      </c>
      <c r="H32" s="187">
        <v>156</v>
      </c>
      <c r="I32" s="187">
        <v>186</v>
      </c>
      <c r="J32" s="187">
        <v>193</v>
      </c>
      <c r="K32" s="187">
        <v>1370</v>
      </c>
      <c r="L32" s="184">
        <f t="shared" si="2"/>
        <v>8</v>
      </c>
      <c r="M32" s="188">
        <f t="shared" si="3"/>
        <v>171.25</v>
      </c>
      <c r="N32" s="183" t="s">
        <v>99</v>
      </c>
    </row>
    <row r="33" spans="1:14" thickBot="1" x14ac:dyDescent="0.3">
      <c r="A33" s="184">
        <v>8</v>
      </c>
      <c r="B33" s="6" t="s">
        <v>53</v>
      </c>
      <c r="C33" s="187">
        <v>150</v>
      </c>
      <c r="D33" s="187">
        <v>168</v>
      </c>
      <c r="E33" s="187">
        <v>146</v>
      </c>
      <c r="F33" s="187">
        <v>182</v>
      </c>
      <c r="G33" s="189">
        <v>213</v>
      </c>
      <c r="H33" s="187">
        <v>151</v>
      </c>
      <c r="I33" s="187">
        <v>182</v>
      </c>
      <c r="J33" s="187">
        <v>193</v>
      </c>
      <c r="K33" s="187">
        <v>1385</v>
      </c>
      <c r="L33" s="184">
        <f t="shared" si="2"/>
        <v>8</v>
      </c>
      <c r="M33" s="188">
        <f t="shared" si="3"/>
        <v>173.125</v>
      </c>
      <c r="N33" s="183" t="s">
        <v>99</v>
      </c>
    </row>
    <row r="34" spans="1:14" thickBot="1" x14ac:dyDescent="0.3">
      <c r="A34" s="184">
        <v>9</v>
      </c>
      <c r="B34" s="6" t="s">
        <v>74</v>
      </c>
      <c r="C34" s="187">
        <v>155</v>
      </c>
      <c r="D34" s="187">
        <v>182</v>
      </c>
      <c r="E34" s="187">
        <v>191</v>
      </c>
      <c r="F34" s="187">
        <v>176</v>
      </c>
      <c r="G34" s="187">
        <v>178</v>
      </c>
      <c r="H34" s="187">
        <v>168</v>
      </c>
      <c r="I34" s="189">
        <v>203</v>
      </c>
      <c r="J34" s="187">
        <v>186</v>
      </c>
      <c r="K34" s="187">
        <v>1439</v>
      </c>
      <c r="L34" s="184">
        <f t="shared" si="2"/>
        <v>8</v>
      </c>
      <c r="M34" s="188">
        <f t="shared" si="3"/>
        <v>179.875</v>
      </c>
      <c r="N34" s="183" t="s">
        <v>99</v>
      </c>
    </row>
    <row r="35" spans="1:14" thickBot="1" x14ac:dyDescent="0.3">
      <c r="A35" s="184">
        <v>10</v>
      </c>
      <c r="B35" s="6" t="s">
        <v>48</v>
      </c>
      <c r="C35" s="187">
        <v>185</v>
      </c>
      <c r="D35" s="187">
        <v>173</v>
      </c>
      <c r="E35" s="189">
        <v>215</v>
      </c>
      <c r="F35" s="187">
        <v>136</v>
      </c>
      <c r="G35" s="187">
        <v>161</v>
      </c>
      <c r="H35" s="187">
        <v>158</v>
      </c>
      <c r="I35" s="187">
        <v>155</v>
      </c>
      <c r="J35" s="187">
        <v>172</v>
      </c>
      <c r="K35" s="187">
        <v>1355</v>
      </c>
      <c r="L35" s="184">
        <f t="shared" si="2"/>
        <v>8</v>
      </c>
      <c r="M35" s="188">
        <f t="shared" si="3"/>
        <v>169.375</v>
      </c>
      <c r="N35" s="183" t="s">
        <v>99</v>
      </c>
    </row>
    <row r="36" spans="1:14" thickBot="1" x14ac:dyDescent="0.3">
      <c r="A36" s="184">
        <v>11</v>
      </c>
      <c r="B36" s="6" t="s">
        <v>42</v>
      </c>
      <c r="C36" s="187">
        <v>197</v>
      </c>
      <c r="D36" s="187">
        <v>196</v>
      </c>
      <c r="E36" s="187">
        <v>175</v>
      </c>
      <c r="F36" s="187">
        <v>143</v>
      </c>
      <c r="G36" s="187">
        <v>184</v>
      </c>
      <c r="H36" s="187">
        <v>189</v>
      </c>
      <c r="I36" s="187">
        <v>151</v>
      </c>
      <c r="J36" s="187">
        <v>175</v>
      </c>
      <c r="K36" s="187">
        <v>1410</v>
      </c>
      <c r="L36" s="184">
        <f t="shared" si="2"/>
        <v>8</v>
      </c>
      <c r="M36" s="188">
        <f t="shared" si="3"/>
        <v>176.25</v>
      </c>
      <c r="N36" s="183" t="s">
        <v>99</v>
      </c>
    </row>
    <row r="37" spans="1:14" thickBot="1" x14ac:dyDescent="0.3">
      <c r="A37" s="184"/>
      <c r="B37" s="6"/>
      <c r="C37" s="187"/>
      <c r="D37" s="187"/>
      <c r="E37" s="187"/>
      <c r="F37" s="187"/>
      <c r="G37" s="187"/>
      <c r="H37" s="187"/>
      <c r="I37" s="187"/>
      <c r="J37" s="187"/>
      <c r="K37" s="233">
        <f>SUM(K26:K36)</f>
        <v>15804</v>
      </c>
      <c r="L37" s="233">
        <f>SUM(L26:L36)</f>
        <v>88</v>
      </c>
      <c r="M37" s="188">
        <f t="shared" si="3"/>
        <v>179.59090909090909</v>
      </c>
    </row>
    <row r="38" spans="1:14" thickBot="1" x14ac:dyDescent="0.3">
      <c r="A38" s="184"/>
      <c r="B38" s="6"/>
      <c r="C38" s="187"/>
      <c r="D38" s="187"/>
      <c r="E38" s="187"/>
      <c r="F38" s="187"/>
      <c r="G38" s="187"/>
      <c r="H38" s="187"/>
      <c r="I38" s="187"/>
      <c r="J38" s="187"/>
      <c r="K38" s="187"/>
      <c r="L38" s="187"/>
      <c r="M38" s="234"/>
    </row>
    <row r="39" spans="1:14" thickBot="1" x14ac:dyDescent="0.3">
      <c r="A39" s="184">
        <v>1</v>
      </c>
      <c r="B39" s="6" t="s">
        <v>67</v>
      </c>
      <c r="C39" s="187">
        <v>179</v>
      </c>
      <c r="D39" s="187">
        <v>173</v>
      </c>
      <c r="E39" s="189">
        <v>213</v>
      </c>
      <c r="F39" s="189">
        <v>219</v>
      </c>
      <c r="G39" s="189">
        <v>211</v>
      </c>
      <c r="H39" s="187">
        <v>178</v>
      </c>
      <c r="I39" s="189">
        <v>212</v>
      </c>
      <c r="J39" s="187">
        <v>178</v>
      </c>
      <c r="K39" s="187">
        <v>1563</v>
      </c>
      <c r="L39" s="184">
        <f t="shared" ref="L39:L54" si="4">COUNT(C39:J39)</f>
        <v>8</v>
      </c>
      <c r="M39" s="188">
        <f t="shared" ref="M39:M55" si="5">SUM(K39/L39)</f>
        <v>195.375</v>
      </c>
      <c r="N39" s="183" t="s">
        <v>100</v>
      </c>
    </row>
    <row r="40" spans="1:14" thickBot="1" x14ac:dyDescent="0.3">
      <c r="A40" s="184">
        <v>2</v>
      </c>
      <c r="B40" s="6" t="s">
        <v>39</v>
      </c>
      <c r="C40" s="187">
        <v>138</v>
      </c>
      <c r="D40" s="187">
        <v>172</v>
      </c>
      <c r="E40" s="187">
        <v>188</v>
      </c>
      <c r="F40" s="187">
        <v>191</v>
      </c>
      <c r="G40" s="187">
        <v>181</v>
      </c>
      <c r="H40" s="187">
        <v>192</v>
      </c>
      <c r="I40" s="187">
        <v>180</v>
      </c>
      <c r="J40" s="189">
        <v>214</v>
      </c>
      <c r="K40" s="187">
        <v>1456</v>
      </c>
      <c r="L40" s="184">
        <f t="shared" si="4"/>
        <v>8</v>
      </c>
      <c r="M40" s="188">
        <f t="shared" si="5"/>
        <v>182</v>
      </c>
      <c r="N40" s="183" t="s">
        <v>100</v>
      </c>
    </row>
    <row r="41" spans="1:14" thickBot="1" x14ac:dyDescent="0.3">
      <c r="A41" s="184">
        <v>3</v>
      </c>
      <c r="B41" s="6" t="s">
        <v>83</v>
      </c>
      <c r="C41" s="187">
        <v>148</v>
      </c>
      <c r="D41" s="187">
        <v>169</v>
      </c>
      <c r="E41" s="187">
        <v>156</v>
      </c>
      <c r="F41" s="189">
        <v>205</v>
      </c>
      <c r="G41" s="187">
        <v>160</v>
      </c>
      <c r="H41" s="187">
        <v>129</v>
      </c>
      <c r="I41" s="187">
        <v>187</v>
      </c>
      <c r="J41" s="187">
        <v>191</v>
      </c>
      <c r="K41" s="187">
        <v>1345</v>
      </c>
      <c r="L41" s="184">
        <f t="shared" si="4"/>
        <v>8</v>
      </c>
      <c r="M41" s="188">
        <f t="shared" si="5"/>
        <v>168.125</v>
      </c>
      <c r="N41" s="183" t="s">
        <v>100</v>
      </c>
    </row>
    <row r="42" spans="1:14" thickBot="1" x14ac:dyDescent="0.3">
      <c r="A42" s="184">
        <v>4</v>
      </c>
      <c r="B42" s="6" t="s">
        <v>23</v>
      </c>
      <c r="C42" s="187">
        <v>144</v>
      </c>
      <c r="D42" s="187">
        <v>147</v>
      </c>
      <c r="E42" s="187">
        <v>139</v>
      </c>
      <c r="F42" s="187">
        <v>177</v>
      </c>
      <c r="G42" s="187">
        <v>155</v>
      </c>
      <c r="H42" s="189">
        <v>224</v>
      </c>
      <c r="I42" s="187">
        <v>149</v>
      </c>
      <c r="J42" s="187">
        <v>188</v>
      </c>
      <c r="K42" s="187">
        <v>1323</v>
      </c>
      <c r="L42" s="184">
        <f t="shared" si="4"/>
        <v>8</v>
      </c>
      <c r="M42" s="188">
        <f t="shared" si="5"/>
        <v>165.375</v>
      </c>
      <c r="N42" s="183" t="s">
        <v>100</v>
      </c>
    </row>
    <row r="43" spans="1:14" thickBot="1" x14ac:dyDescent="0.3">
      <c r="A43" s="184">
        <v>5</v>
      </c>
      <c r="B43" s="6" t="s">
        <v>20</v>
      </c>
      <c r="C43" s="187">
        <v>139</v>
      </c>
      <c r="D43" s="187">
        <v>154</v>
      </c>
      <c r="E43" s="187">
        <v>164</v>
      </c>
      <c r="F43" s="187">
        <v>189</v>
      </c>
      <c r="G43" s="187">
        <v>129</v>
      </c>
      <c r="H43" s="187">
        <v>170</v>
      </c>
      <c r="I43" s="187">
        <v>168</v>
      </c>
      <c r="J43" s="187">
        <v>152</v>
      </c>
      <c r="K43" s="187">
        <v>1265</v>
      </c>
      <c r="L43" s="184">
        <f t="shared" si="4"/>
        <v>8</v>
      </c>
      <c r="M43" s="188">
        <f t="shared" si="5"/>
        <v>158.125</v>
      </c>
      <c r="N43" s="183" t="s">
        <v>100</v>
      </c>
    </row>
    <row r="44" spans="1:14" thickBot="1" x14ac:dyDescent="0.3">
      <c r="A44" s="184">
        <v>6</v>
      </c>
      <c r="B44" s="6" t="s">
        <v>19</v>
      </c>
      <c r="C44" s="187">
        <v>166</v>
      </c>
      <c r="D44" s="187">
        <v>191</v>
      </c>
      <c r="E44" s="187">
        <v>146</v>
      </c>
      <c r="F44" s="189">
        <v>202</v>
      </c>
      <c r="G44" s="187">
        <v>169</v>
      </c>
      <c r="H44" s="187">
        <v>193</v>
      </c>
      <c r="I44" s="189">
        <v>220</v>
      </c>
      <c r="J44" s="189">
        <v>209</v>
      </c>
      <c r="K44" s="187">
        <v>1496</v>
      </c>
      <c r="L44" s="184">
        <f t="shared" si="4"/>
        <v>8</v>
      </c>
      <c r="M44" s="188">
        <f t="shared" si="5"/>
        <v>187</v>
      </c>
      <c r="N44" s="183" t="s">
        <v>100</v>
      </c>
    </row>
    <row r="45" spans="1:14" thickBot="1" x14ac:dyDescent="0.3">
      <c r="A45" s="184">
        <v>7</v>
      </c>
      <c r="B45" s="6" t="s">
        <v>75</v>
      </c>
      <c r="C45" s="189">
        <v>202</v>
      </c>
      <c r="D45" s="187">
        <v>152</v>
      </c>
      <c r="E45" s="187">
        <v>138</v>
      </c>
      <c r="F45" s="187">
        <v>165</v>
      </c>
      <c r="G45" s="187">
        <v>160</v>
      </c>
      <c r="H45" s="189">
        <v>212</v>
      </c>
      <c r="I45" s="187">
        <v>191</v>
      </c>
      <c r="J45" s="187">
        <v>177</v>
      </c>
      <c r="K45" s="187">
        <v>1397</v>
      </c>
      <c r="L45" s="184">
        <f t="shared" si="4"/>
        <v>8</v>
      </c>
      <c r="M45" s="188">
        <f t="shared" si="5"/>
        <v>174.625</v>
      </c>
      <c r="N45" s="183" t="s">
        <v>100</v>
      </c>
    </row>
    <row r="46" spans="1:14" thickBot="1" x14ac:dyDescent="0.3">
      <c r="A46" s="184">
        <v>8</v>
      </c>
      <c r="B46" s="6" t="s">
        <v>147</v>
      </c>
      <c r="C46" s="187">
        <v>156</v>
      </c>
      <c r="D46" s="187">
        <v>162</v>
      </c>
      <c r="E46" s="187">
        <v>140</v>
      </c>
      <c r="F46" s="187">
        <v>176</v>
      </c>
      <c r="G46" s="187">
        <v>196</v>
      </c>
      <c r="H46" s="187">
        <v>194</v>
      </c>
      <c r="I46" s="187">
        <v>180</v>
      </c>
      <c r="J46" s="187">
        <v>177</v>
      </c>
      <c r="K46" s="187">
        <v>1381</v>
      </c>
      <c r="L46" s="184">
        <f t="shared" si="4"/>
        <v>8</v>
      </c>
      <c r="M46" s="188">
        <f t="shared" si="5"/>
        <v>172.625</v>
      </c>
      <c r="N46" s="183" t="s">
        <v>100</v>
      </c>
    </row>
    <row r="47" spans="1:14" thickBot="1" x14ac:dyDescent="0.3">
      <c r="A47" s="184">
        <v>9</v>
      </c>
      <c r="B47" s="6" t="s">
        <v>82</v>
      </c>
      <c r="C47" s="187">
        <v>183</v>
      </c>
      <c r="D47" s="187">
        <v>154</v>
      </c>
      <c r="E47" s="187">
        <v>154</v>
      </c>
      <c r="F47" s="189">
        <v>208</v>
      </c>
      <c r="G47" s="187">
        <v>140</v>
      </c>
      <c r="H47" s="187">
        <v>177</v>
      </c>
      <c r="I47" s="187">
        <v>183</v>
      </c>
      <c r="J47" s="187">
        <v>198</v>
      </c>
      <c r="K47" s="187">
        <v>1397</v>
      </c>
      <c r="L47" s="184">
        <f t="shared" si="4"/>
        <v>8</v>
      </c>
      <c r="M47" s="188">
        <f t="shared" si="5"/>
        <v>174.625</v>
      </c>
      <c r="N47" s="183" t="s">
        <v>100</v>
      </c>
    </row>
    <row r="48" spans="1:14" ht="15.75" customHeight="1" thickBot="1" x14ac:dyDescent="0.3">
      <c r="A48" s="184">
        <v>10</v>
      </c>
      <c r="B48" s="6" t="s">
        <v>152</v>
      </c>
      <c r="C48" s="187">
        <v>185</v>
      </c>
      <c r="D48" s="187">
        <v>166</v>
      </c>
      <c r="E48" s="187">
        <v>189</v>
      </c>
      <c r="F48" s="187">
        <v>157</v>
      </c>
      <c r="G48" s="189">
        <v>213</v>
      </c>
      <c r="H48" s="187">
        <v>177</v>
      </c>
      <c r="I48" s="187">
        <v>148</v>
      </c>
      <c r="J48" s="187">
        <v>180</v>
      </c>
      <c r="K48" s="187">
        <v>1415</v>
      </c>
      <c r="L48" s="184">
        <f t="shared" si="4"/>
        <v>8</v>
      </c>
      <c r="M48" s="188">
        <f t="shared" si="5"/>
        <v>176.875</v>
      </c>
      <c r="N48" s="183" t="s">
        <v>100</v>
      </c>
    </row>
    <row r="49" spans="1:14" thickBot="1" x14ac:dyDescent="0.3">
      <c r="A49" s="184">
        <v>11</v>
      </c>
      <c r="B49" s="6" t="s">
        <v>55</v>
      </c>
      <c r="C49" s="187">
        <v>134</v>
      </c>
      <c r="D49" s="187">
        <v>164</v>
      </c>
      <c r="E49" s="189">
        <v>215</v>
      </c>
      <c r="F49" s="187">
        <v>171</v>
      </c>
      <c r="G49" s="189">
        <v>211</v>
      </c>
      <c r="H49" s="187">
        <v>143</v>
      </c>
      <c r="I49" s="187">
        <v>168</v>
      </c>
      <c r="J49" s="187">
        <v>159</v>
      </c>
      <c r="K49" s="187">
        <v>1365</v>
      </c>
      <c r="L49" s="184">
        <f t="shared" si="4"/>
        <v>8</v>
      </c>
      <c r="M49" s="188">
        <f t="shared" si="5"/>
        <v>170.625</v>
      </c>
      <c r="N49" s="183" t="s">
        <v>100</v>
      </c>
    </row>
    <row r="50" spans="1:14" thickBot="1" x14ac:dyDescent="0.3">
      <c r="A50" s="184">
        <v>12</v>
      </c>
      <c r="B50" s="6" t="s">
        <v>57</v>
      </c>
      <c r="C50" s="187">
        <v>158</v>
      </c>
      <c r="D50" s="187">
        <v>173</v>
      </c>
      <c r="E50" s="187">
        <v>169</v>
      </c>
      <c r="F50" s="187">
        <v>196</v>
      </c>
      <c r="G50" s="187">
        <v>195</v>
      </c>
      <c r="H50" s="187">
        <v>168</v>
      </c>
      <c r="I50" s="187">
        <v>182</v>
      </c>
      <c r="J50" s="187">
        <v>140</v>
      </c>
      <c r="K50" s="187">
        <v>1381</v>
      </c>
      <c r="L50" s="184">
        <f t="shared" si="4"/>
        <v>8</v>
      </c>
      <c r="M50" s="188">
        <f t="shared" si="5"/>
        <v>172.625</v>
      </c>
      <c r="N50" s="183" t="s">
        <v>100</v>
      </c>
    </row>
    <row r="51" spans="1:14" thickBot="1" x14ac:dyDescent="0.3">
      <c r="A51" s="184">
        <v>13</v>
      </c>
      <c r="B51" s="6" t="s">
        <v>153</v>
      </c>
      <c r="C51" s="187">
        <v>186</v>
      </c>
      <c r="D51" s="187">
        <v>168</v>
      </c>
      <c r="E51" s="187">
        <v>176</v>
      </c>
      <c r="F51" s="187">
        <v>132</v>
      </c>
      <c r="G51" s="187">
        <v>167</v>
      </c>
      <c r="H51" s="187">
        <v>166</v>
      </c>
      <c r="I51" s="187">
        <v>164</v>
      </c>
      <c r="J51" s="187">
        <v>191</v>
      </c>
      <c r="K51" s="187">
        <v>1350</v>
      </c>
      <c r="L51" s="184">
        <f t="shared" si="4"/>
        <v>8</v>
      </c>
      <c r="M51" s="188">
        <f t="shared" si="5"/>
        <v>168.75</v>
      </c>
      <c r="N51" s="183" t="s">
        <v>100</v>
      </c>
    </row>
    <row r="52" spans="1:14" thickBot="1" x14ac:dyDescent="0.3">
      <c r="A52" s="184">
        <v>14</v>
      </c>
      <c r="B52" s="6" t="s">
        <v>45</v>
      </c>
      <c r="C52" s="189">
        <v>202</v>
      </c>
      <c r="D52" s="187">
        <v>139</v>
      </c>
      <c r="E52" s="187">
        <v>155</v>
      </c>
      <c r="F52" s="187">
        <v>157</v>
      </c>
      <c r="G52" s="187">
        <v>163</v>
      </c>
      <c r="H52" s="187">
        <v>199</v>
      </c>
      <c r="I52" s="187">
        <v>178</v>
      </c>
      <c r="J52" s="187">
        <v>141</v>
      </c>
      <c r="K52" s="187">
        <v>1334</v>
      </c>
      <c r="L52" s="184">
        <f t="shared" si="4"/>
        <v>8</v>
      </c>
      <c r="M52" s="188">
        <f t="shared" si="5"/>
        <v>166.75</v>
      </c>
      <c r="N52" s="183" t="s">
        <v>100</v>
      </c>
    </row>
    <row r="53" spans="1:14" ht="15.75" customHeight="1" thickBot="1" x14ac:dyDescent="0.3">
      <c r="A53" s="184">
        <v>15</v>
      </c>
      <c r="B53" s="6" t="s">
        <v>154</v>
      </c>
      <c r="C53" s="187">
        <v>178</v>
      </c>
      <c r="D53" s="187">
        <v>138</v>
      </c>
      <c r="E53" s="187">
        <v>187</v>
      </c>
      <c r="F53" s="187">
        <v>176</v>
      </c>
      <c r="G53" s="187">
        <v>158</v>
      </c>
      <c r="H53" s="187">
        <v>176</v>
      </c>
      <c r="I53" s="187">
        <v>155</v>
      </c>
      <c r="J53" s="187">
        <v>174</v>
      </c>
      <c r="K53" s="187">
        <v>1342</v>
      </c>
      <c r="L53" s="184">
        <f t="shared" si="4"/>
        <v>8</v>
      </c>
      <c r="M53" s="188">
        <f t="shared" si="5"/>
        <v>167.75</v>
      </c>
      <c r="N53" s="183" t="s">
        <v>100</v>
      </c>
    </row>
    <row r="54" spans="1:14" thickBot="1" x14ac:dyDescent="0.3">
      <c r="A54" s="184">
        <v>16</v>
      </c>
      <c r="B54" s="6" t="s">
        <v>77</v>
      </c>
      <c r="C54" s="187">
        <v>166</v>
      </c>
      <c r="D54" s="187">
        <v>170</v>
      </c>
      <c r="E54" s="187">
        <v>162</v>
      </c>
      <c r="F54" s="189">
        <v>202</v>
      </c>
      <c r="G54" s="187">
        <v>132</v>
      </c>
      <c r="H54" s="187">
        <v>111</v>
      </c>
      <c r="I54" s="187">
        <v>146</v>
      </c>
      <c r="J54" s="187">
        <v>157</v>
      </c>
      <c r="K54" s="187">
        <v>1246</v>
      </c>
      <c r="L54" s="184">
        <f t="shared" si="4"/>
        <v>8</v>
      </c>
      <c r="M54" s="188">
        <f t="shared" si="5"/>
        <v>155.75</v>
      </c>
      <c r="N54" s="183" t="s">
        <v>100</v>
      </c>
    </row>
    <row r="55" spans="1:14" thickBot="1" x14ac:dyDescent="0.3">
      <c r="A55" s="187"/>
      <c r="B55" s="6"/>
      <c r="C55" s="187"/>
      <c r="D55" s="187"/>
      <c r="E55" s="187"/>
      <c r="F55" s="189"/>
      <c r="G55" s="187"/>
      <c r="H55" s="187"/>
      <c r="I55" s="187"/>
      <c r="J55" s="187"/>
      <c r="K55" s="233">
        <f>SUM(K39:K54)</f>
        <v>22056</v>
      </c>
      <c r="L55" s="233">
        <f>SUM(L39:L54)</f>
        <v>128</v>
      </c>
      <c r="M55" s="188">
        <f t="shared" si="5"/>
        <v>172.3125</v>
      </c>
    </row>
    <row r="56" spans="1:14" thickBot="1" x14ac:dyDescent="0.3">
      <c r="A56" s="187"/>
      <c r="B56" s="6"/>
      <c r="C56" s="187"/>
      <c r="D56" s="187"/>
      <c r="E56" s="187"/>
      <c r="F56" s="189"/>
      <c r="G56" s="187"/>
      <c r="H56" s="187"/>
      <c r="I56" s="187"/>
      <c r="J56" s="187"/>
      <c r="K56" s="187"/>
      <c r="L56" s="187"/>
      <c r="M56" s="234"/>
    </row>
    <row r="57" spans="1:14" thickBot="1" x14ac:dyDescent="0.3">
      <c r="A57" s="187">
        <v>1</v>
      </c>
      <c r="B57" s="6" t="s">
        <v>155</v>
      </c>
      <c r="C57" s="187">
        <v>168</v>
      </c>
      <c r="D57" s="187">
        <v>197</v>
      </c>
      <c r="E57" s="187">
        <v>187</v>
      </c>
      <c r="F57" s="187">
        <v>168</v>
      </c>
      <c r="G57" s="187">
        <v>189</v>
      </c>
      <c r="H57" s="187">
        <v>180</v>
      </c>
      <c r="I57" s="187">
        <v>180</v>
      </c>
      <c r="J57" s="187">
        <v>126</v>
      </c>
      <c r="K57" s="187">
        <v>1395</v>
      </c>
      <c r="L57" s="184">
        <f t="shared" ref="L57" si="6">COUNT(C57:J57)</f>
        <v>8</v>
      </c>
      <c r="M57" s="188">
        <f t="shared" ref="M57" si="7">SUM(K57/L57)</f>
        <v>174.375</v>
      </c>
      <c r="N57" s="183" t="s">
        <v>101</v>
      </c>
    </row>
    <row r="58" spans="1:14" thickBot="1" x14ac:dyDescent="0.3">
      <c r="A58" s="187">
        <v>2</v>
      </c>
      <c r="B58" s="6" t="s">
        <v>81</v>
      </c>
      <c r="C58" s="187">
        <v>198</v>
      </c>
      <c r="D58" s="187">
        <v>166</v>
      </c>
      <c r="E58" s="187">
        <v>165</v>
      </c>
      <c r="F58" s="187">
        <v>166</v>
      </c>
      <c r="G58" s="187">
        <v>166</v>
      </c>
      <c r="H58" s="187">
        <v>143</v>
      </c>
      <c r="I58" s="187">
        <v>173</v>
      </c>
      <c r="J58" s="187">
        <v>158</v>
      </c>
      <c r="K58" s="187">
        <v>1335</v>
      </c>
      <c r="L58" s="184">
        <f t="shared" ref="L58:L88" si="8">COUNT(C58:J58)</f>
        <v>8</v>
      </c>
      <c r="M58" s="188">
        <f t="shared" ref="M58:M89" si="9">SUM(K58/L58)</f>
        <v>166.875</v>
      </c>
      <c r="N58" s="183" t="s">
        <v>101</v>
      </c>
    </row>
    <row r="59" spans="1:14" thickBot="1" x14ac:dyDescent="0.3">
      <c r="A59" s="187">
        <v>3</v>
      </c>
      <c r="B59" s="6" t="s">
        <v>59</v>
      </c>
      <c r="C59" s="189">
        <v>209</v>
      </c>
      <c r="D59" s="187">
        <v>155</v>
      </c>
      <c r="E59" s="187">
        <v>123</v>
      </c>
      <c r="F59" s="187">
        <v>169</v>
      </c>
      <c r="G59" s="187">
        <v>149</v>
      </c>
      <c r="H59" s="187">
        <v>150</v>
      </c>
      <c r="I59" s="187">
        <v>108</v>
      </c>
      <c r="J59" s="187">
        <v>161</v>
      </c>
      <c r="K59" s="187">
        <v>1224</v>
      </c>
      <c r="L59" s="184">
        <f t="shared" si="8"/>
        <v>8</v>
      </c>
      <c r="M59" s="188">
        <f t="shared" si="9"/>
        <v>153</v>
      </c>
      <c r="N59" s="183" t="s">
        <v>101</v>
      </c>
    </row>
    <row r="60" spans="1:14" thickBot="1" x14ac:dyDescent="0.3">
      <c r="A60" s="187">
        <v>4</v>
      </c>
      <c r="B60" s="6" t="s">
        <v>56</v>
      </c>
      <c r="C60" s="187">
        <v>185</v>
      </c>
      <c r="D60" s="187">
        <v>173</v>
      </c>
      <c r="E60" s="187">
        <v>151</v>
      </c>
      <c r="F60" s="187">
        <v>98</v>
      </c>
      <c r="G60" s="187">
        <v>196</v>
      </c>
      <c r="H60" s="187">
        <v>157</v>
      </c>
      <c r="I60" s="187">
        <v>183</v>
      </c>
      <c r="J60" s="187">
        <v>137</v>
      </c>
      <c r="K60" s="187">
        <v>1280</v>
      </c>
      <c r="L60" s="184">
        <f t="shared" si="8"/>
        <v>8</v>
      </c>
      <c r="M60" s="188">
        <f t="shared" si="9"/>
        <v>160</v>
      </c>
      <c r="N60" s="183" t="s">
        <v>101</v>
      </c>
    </row>
    <row r="61" spans="1:14" thickBot="1" x14ac:dyDescent="0.3">
      <c r="A61" s="187">
        <v>5</v>
      </c>
      <c r="B61" s="6" t="s">
        <v>151</v>
      </c>
      <c r="C61" s="187">
        <v>129</v>
      </c>
      <c r="D61" s="187">
        <v>113</v>
      </c>
      <c r="E61" s="187">
        <v>149</v>
      </c>
      <c r="F61" s="187">
        <v>126</v>
      </c>
      <c r="G61" s="187">
        <v>193</v>
      </c>
      <c r="H61" s="187">
        <v>152</v>
      </c>
      <c r="I61" s="187">
        <v>158</v>
      </c>
      <c r="J61" s="187">
        <v>151</v>
      </c>
      <c r="K61" s="187">
        <v>1171</v>
      </c>
      <c r="L61" s="184">
        <f t="shared" si="8"/>
        <v>8</v>
      </c>
      <c r="M61" s="188">
        <f t="shared" si="9"/>
        <v>146.375</v>
      </c>
      <c r="N61" s="183" t="s">
        <v>101</v>
      </c>
    </row>
    <row r="62" spans="1:14" thickBot="1" x14ac:dyDescent="0.3">
      <c r="A62" s="187">
        <v>6</v>
      </c>
      <c r="B62" s="6" t="s">
        <v>142</v>
      </c>
      <c r="C62" s="187">
        <v>141</v>
      </c>
      <c r="D62" s="187">
        <v>183</v>
      </c>
      <c r="E62" s="187">
        <v>146</v>
      </c>
      <c r="F62" s="187">
        <v>173</v>
      </c>
      <c r="G62" s="187">
        <v>145</v>
      </c>
      <c r="H62" s="187">
        <v>135</v>
      </c>
      <c r="I62" s="187">
        <v>125</v>
      </c>
      <c r="J62" s="187">
        <v>140</v>
      </c>
      <c r="K62" s="187">
        <v>1188</v>
      </c>
      <c r="L62" s="184">
        <f t="shared" si="8"/>
        <v>8</v>
      </c>
      <c r="M62" s="188">
        <f t="shared" si="9"/>
        <v>148.5</v>
      </c>
      <c r="N62" s="183" t="s">
        <v>101</v>
      </c>
    </row>
    <row r="63" spans="1:14" thickBot="1" x14ac:dyDescent="0.3">
      <c r="A63" s="187">
        <v>7</v>
      </c>
      <c r="B63" s="6" t="s">
        <v>69</v>
      </c>
      <c r="C63" s="187">
        <v>122</v>
      </c>
      <c r="D63" s="187">
        <v>156</v>
      </c>
      <c r="E63" s="187">
        <v>137</v>
      </c>
      <c r="F63" s="187">
        <v>144</v>
      </c>
      <c r="G63" s="187">
        <v>123</v>
      </c>
      <c r="H63" s="187">
        <v>127</v>
      </c>
      <c r="I63" s="187">
        <v>172</v>
      </c>
      <c r="J63" s="187">
        <v>135</v>
      </c>
      <c r="K63" s="187">
        <v>1116</v>
      </c>
      <c r="L63" s="184">
        <f t="shared" si="8"/>
        <v>8</v>
      </c>
      <c r="M63" s="188">
        <f t="shared" si="9"/>
        <v>139.5</v>
      </c>
      <c r="N63" s="183" t="s">
        <v>101</v>
      </c>
    </row>
    <row r="64" spans="1:14" ht="15.75" customHeight="1" thickBot="1" x14ac:dyDescent="0.3">
      <c r="A64" s="187">
        <v>8</v>
      </c>
      <c r="B64" s="6" t="s">
        <v>150</v>
      </c>
      <c r="C64" s="187">
        <v>174</v>
      </c>
      <c r="D64" s="187">
        <v>125</v>
      </c>
      <c r="E64" s="187">
        <v>117</v>
      </c>
      <c r="F64" s="187">
        <v>155</v>
      </c>
      <c r="G64" s="187">
        <v>130</v>
      </c>
      <c r="H64" s="187">
        <v>132</v>
      </c>
      <c r="I64" s="187">
        <v>126</v>
      </c>
      <c r="J64" s="187">
        <v>135</v>
      </c>
      <c r="K64" s="187">
        <v>1094</v>
      </c>
      <c r="L64" s="184">
        <f t="shared" si="8"/>
        <v>8</v>
      </c>
      <c r="M64" s="188">
        <f t="shared" si="9"/>
        <v>136.75</v>
      </c>
      <c r="N64" s="183" t="s">
        <v>101</v>
      </c>
    </row>
    <row r="65" spans="1:14" thickBot="1" x14ac:dyDescent="0.3">
      <c r="A65" s="187">
        <v>9</v>
      </c>
      <c r="B65" s="6" t="s">
        <v>26</v>
      </c>
      <c r="C65" s="187">
        <v>130</v>
      </c>
      <c r="D65" s="187">
        <v>117</v>
      </c>
      <c r="E65" s="187">
        <v>115</v>
      </c>
      <c r="F65" s="187">
        <v>126</v>
      </c>
      <c r="G65" s="187">
        <v>121</v>
      </c>
      <c r="H65" s="187">
        <v>109</v>
      </c>
      <c r="I65" s="187">
        <v>132</v>
      </c>
      <c r="J65" s="187">
        <v>126</v>
      </c>
      <c r="K65" s="187">
        <v>976</v>
      </c>
      <c r="L65" s="184">
        <f t="shared" si="8"/>
        <v>8</v>
      </c>
      <c r="M65" s="188">
        <f t="shared" si="9"/>
        <v>122</v>
      </c>
      <c r="N65" s="183" t="s">
        <v>101</v>
      </c>
    </row>
    <row r="66" spans="1:14" thickBot="1" x14ac:dyDescent="0.3">
      <c r="A66" s="187">
        <v>10</v>
      </c>
      <c r="B66" s="6" t="s">
        <v>170</v>
      </c>
      <c r="C66" s="187">
        <v>102</v>
      </c>
      <c r="D66" s="187">
        <v>181</v>
      </c>
      <c r="E66" s="187">
        <v>103</v>
      </c>
      <c r="F66" s="187">
        <v>154</v>
      </c>
      <c r="G66" s="187">
        <v>128</v>
      </c>
      <c r="H66" s="187">
        <v>163</v>
      </c>
      <c r="I66" s="187">
        <v>144</v>
      </c>
      <c r="J66" s="187">
        <v>156</v>
      </c>
      <c r="K66" s="187">
        <v>1131</v>
      </c>
      <c r="L66" s="184">
        <f t="shared" si="8"/>
        <v>8</v>
      </c>
      <c r="M66" s="188">
        <f t="shared" si="9"/>
        <v>141.375</v>
      </c>
      <c r="N66" s="183" t="s">
        <v>101</v>
      </c>
    </row>
    <row r="67" spans="1:14" thickBot="1" x14ac:dyDescent="0.3">
      <c r="A67" s="187">
        <v>11</v>
      </c>
      <c r="B67" s="6" t="s">
        <v>31</v>
      </c>
      <c r="C67" s="187">
        <v>113</v>
      </c>
      <c r="D67" s="187">
        <v>122</v>
      </c>
      <c r="E67" s="187">
        <v>144</v>
      </c>
      <c r="F67" s="187">
        <v>127</v>
      </c>
      <c r="G67" s="187">
        <v>118</v>
      </c>
      <c r="H67" s="187">
        <v>106</v>
      </c>
      <c r="I67" s="187">
        <v>145</v>
      </c>
      <c r="J67" s="187">
        <v>130</v>
      </c>
      <c r="K67" s="187">
        <v>1005</v>
      </c>
      <c r="L67" s="184">
        <f t="shared" si="8"/>
        <v>8</v>
      </c>
      <c r="M67" s="188">
        <f t="shared" si="9"/>
        <v>125.625</v>
      </c>
      <c r="N67" s="183" t="s">
        <v>101</v>
      </c>
    </row>
    <row r="68" spans="1:14" thickBot="1" x14ac:dyDescent="0.3">
      <c r="A68" s="187">
        <v>12</v>
      </c>
      <c r="B68" s="6" t="s">
        <v>149</v>
      </c>
      <c r="C68" s="187">
        <v>161</v>
      </c>
      <c r="D68" s="187">
        <v>146</v>
      </c>
      <c r="E68" s="187">
        <v>146</v>
      </c>
      <c r="F68" s="189">
        <v>227</v>
      </c>
      <c r="G68" s="189">
        <v>225</v>
      </c>
      <c r="H68" s="189">
        <v>200</v>
      </c>
      <c r="I68" s="187">
        <v>141</v>
      </c>
      <c r="J68" s="187">
        <v>155</v>
      </c>
      <c r="K68" s="187">
        <v>1401</v>
      </c>
      <c r="L68" s="184">
        <f t="shared" si="8"/>
        <v>8</v>
      </c>
      <c r="M68" s="188">
        <f t="shared" si="9"/>
        <v>175.125</v>
      </c>
      <c r="N68" s="183" t="s">
        <v>101</v>
      </c>
    </row>
    <row r="69" spans="1:14" thickBot="1" x14ac:dyDescent="0.3">
      <c r="A69" s="187">
        <v>13</v>
      </c>
      <c r="B69" s="6" t="s">
        <v>21</v>
      </c>
      <c r="C69" s="187">
        <v>170</v>
      </c>
      <c r="D69" s="187">
        <v>154</v>
      </c>
      <c r="E69" s="187">
        <v>195</v>
      </c>
      <c r="F69" s="187">
        <v>186</v>
      </c>
      <c r="G69" s="187">
        <v>171</v>
      </c>
      <c r="H69" s="189">
        <v>226</v>
      </c>
      <c r="I69" s="187">
        <v>178</v>
      </c>
      <c r="J69" s="187">
        <v>178</v>
      </c>
      <c r="K69" s="187">
        <v>1458</v>
      </c>
      <c r="L69" s="184">
        <f t="shared" si="8"/>
        <v>8</v>
      </c>
      <c r="M69" s="188">
        <f t="shared" si="9"/>
        <v>182.25</v>
      </c>
      <c r="N69" s="183" t="s">
        <v>101</v>
      </c>
    </row>
    <row r="70" spans="1:14" thickBot="1" x14ac:dyDescent="0.3">
      <c r="A70" s="187">
        <v>14</v>
      </c>
      <c r="B70" s="6" t="s">
        <v>148</v>
      </c>
      <c r="C70" s="187">
        <v>188</v>
      </c>
      <c r="D70" s="187">
        <v>173</v>
      </c>
      <c r="E70" s="187">
        <v>160</v>
      </c>
      <c r="F70" s="187">
        <v>182</v>
      </c>
      <c r="G70" s="187">
        <v>178</v>
      </c>
      <c r="H70" s="187">
        <v>168</v>
      </c>
      <c r="I70" s="187">
        <v>178</v>
      </c>
      <c r="J70" s="187">
        <v>160</v>
      </c>
      <c r="K70" s="187">
        <v>1387</v>
      </c>
      <c r="L70" s="184">
        <f t="shared" si="8"/>
        <v>8</v>
      </c>
      <c r="M70" s="188">
        <f t="shared" si="9"/>
        <v>173.375</v>
      </c>
      <c r="N70" s="183" t="s">
        <v>101</v>
      </c>
    </row>
    <row r="71" spans="1:14" thickBot="1" x14ac:dyDescent="0.3">
      <c r="A71" s="187">
        <v>15</v>
      </c>
      <c r="B71" s="6" t="s">
        <v>66</v>
      </c>
      <c r="C71" s="187">
        <v>137</v>
      </c>
      <c r="D71" s="187">
        <v>188</v>
      </c>
      <c r="E71" s="187">
        <v>192</v>
      </c>
      <c r="F71" s="187">
        <v>198</v>
      </c>
      <c r="G71" s="187">
        <v>177</v>
      </c>
      <c r="H71" s="187">
        <v>146</v>
      </c>
      <c r="I71" s="187">
        <v>187</v>
      </c>
      <c r="J71" s="187">
        <v>139</v>
      </c>
      <c r="K71" s="187">
        <v>1364</v>
      </c>
      <c r="L71" s="184">
        <f t="shared" si="8"/>
        <v>8</v>
      </c>
      <c r="M71" s="188">
        <f t="shared" si="9"/>
        <v>170.5</v>
      </c>
      <c r="N71" s="183" t="s">
        <v>101</v>
      </c>
    </row>
    <row r="72" spans="1:14" thickBot="1" x14ac:dyDescent="0.3">
      <c r="A72" s="187">
        <v>16</v>
      </c>
      <c r="B72" s="6" t="s">
        <v>25</v>
      </c>
      <c r="C72" s="187">
        <v>159</v>
      </c>
      <c r="D72" s="187">
        <v>173</v>
      </c>
      <c r="E72" s="187">
        <v>156</v>
      </c>
      <c r="F72" s="187">
        <v>176</v>
      </c>
      <c r="G72" s="187">
        <v>146</v>
      </c>
      <c r="H72" s="187">
        <v>170</v>
      </c>
      <c r="I72" s="187">
        <v>162</v>
      </c>
      <c r="J72" s="187">
        <v>170</v>
      </c>
      <c r="K72" s="187">
        <v>1312</v>
      </c>
      <c r="L72" s="184">
        <f t="shared" si="8"/>
        <v>8</v>
      </c>
      <c r="M72" s="188">
        <f t="shared" si="9"/>
        <v>164</v>
      </c>
      <c r="N72" s="183" t="s">
        <v>101</v>
      </c>
    </row>
    <row r="73" spans="1:14" thickBot="1" x14ac:dyDescent="0.3">
      <c r="A73" s="187">
        <v>17</v>
      </c>
      <c r="B73" s="6" t="s">
        <v>46</v>
      </c>
      <c r="C73" s="187">
        <v>168</v>
      </c>
      <c r="D73" s="187">
        <v>147</v>
      </c>
      <c r="E73" s="189">
        <v>203</v>
      </c>
      <c r="F73" s="187">
        <v>192</v>
      </c>
      <c r="G73" s="187">
        <v>141</v>
      </c>
      <c r="H73" s="187">
        <v>169</v>
      </c>
      <c r="I73" s="187">
        <v>145</v>
      </c>
      <c r="J73" s="187">
        <v>184</v>
      </c>
      <c r="K73" s="187">
        <v>1349</v>
      </c>
      <c r="L73" s="184">
        <f t="shared" si="8"/>
        <v>8</v>
      </c>
      <c r="M73" s="188">
        <f t="shared" si="9"/>
        <v>168.625</v>
      </c>
      <c r="N73" s="183" t="s">
        <v>101</v>
      </c>
    </row>
    <row r="74" spans="1:14" thickBot="1" x14ac:dyDescent="0.3">
      <c r="A74" s="187">
        <v>18</v>
      </c>
      <c r="B74" s="6" t="s">
        <v>79</v>
      </c>
      <c r="C74" s="187">
        <v>189</v>
      </c>
      <c r="D74" s="187">
        <v>168</v>
      </c>
      <c r="E74" s="187">
        <v>161</v>
      </c>
      <c r="F74" s="187">
        <v>159</v>
      </c>
      <c r="G74" s="187">
        <v>169</v>
      </c>
      <c r="H74" s="187">
        <v>182</v>
      </c>
      <c r="I74" s="187">
        <v>159</v>
      </c>
      <c r="J74" s="187">
        <v>182</v>
      </c>
      <c r="K74" s="187">
        <v>1369</v>
      </c>
      <c r="L74" s="184">
        <f t="shared" si="8"/>
        <v>8</v>
      </c>
      <c r="M74" s="188">
        <f t="shared" si="9"/>
        <v>171.125</v>
      </c>
      <c r="N74" s="183" t="s">
        <v>101</v>
      </c>
    </row>
    <row r="75" spans="1:14" thickBot="1" x14ac:dyDescent="0.3">
      <c r="A75" s="187">
        <v>19</v>
      </c>
      <c r="B75" s="6" t="s">
        <v>141</v>
      </c>
      <c r="C75" s="187">
        <v>181</v>
      </c>
      <c r="D75" s="189">
        <v>203</v>
      </c>
      <c r="E75" s="187">
        <v>136</v>
      </c>
      <c r="F75" s="187">
        <v>146</v>
      </c>
      <c r="G75" s="187">
        <v>155</v>
      </c>
      <c r="H75" s="187">
        <v>159</v>
      </c>
      <c r="I75" s="187">
        <v>170</v>
      </c>
      <c r="J75" s="187">
        <v>182</v>
      </c>
      <c r="K75" s="187">
        <v>1332</v>
      </c>
      <c r="L75" s="184">
        <f t="shared" si="8"/>
        <v>8</v>
      </c>
      <c r="M75" s="188">
        <f t="shared" si="9"/>
        <v>166.5</v>
      </c>
      <c r="N75" s="183" t="s">
        <v>101</v>
      </c>
    </row>
    <row r="76" spans="1:14" thickBot="1" x14ac:dyDescent="0.3">
      <c r="A76" s="187">
        <v>20</v>
      </c>
      <c r="B76" s="6" t="s">
        <v>65</v>
      </c>
      <c r="C76" s="187">
        <v>185</v>
      </c>
      <c r="D76" s="187">
        <v>169</v>
      </c>
      <c r="E76" s="187">
        <v>177</v>
      </c>
      <c r="F76" s="189">
        <v>200</v>
      </c>
      <c r="G76" s="187">
        <v>183</v>
      </c>
      <c r="H76" s="187">
        <v>114</v>
      </c>
      <c r="I76" s="187">
        <v>153</v>
      </c>
      <c r="J76" s="187">
        <v>181</v>
      </c>
      <c r="K76" s="187">
        <v>1362</v>
      </c>
      <c r="L76" s="184">
        <f t="shared" si="8"/>
        <v>8</v>
      </c>
      <c r="M76" s="188">
        <f t="shared" si="9"/>
        <v>170.25</v>
      </c>
      <c r="N76" s="183" t="s">
        <v>101</v>
      </c>
    </row>
    <row r="77" spans="1:14" thickBot="1" x14ac:dyDescent="0.3">
      <c r="A77" s="187">
        <v>21</v>
      </c>
      <c r="B77" s="6" t="s">
        <v>140</v>
      </c>
      <c r="C77" s="187">
        <v>125</v>
      </c>
      <c r="D77" s="187">
        <v>190</v>
      </c>
      <c r="E77" s="187">
        <v>151</v>
      </c>
      <c r="F77" s="187">
        <v>154</v>
      </c>
      <c r="G77" s="187">
        <v>186</v>
      </c>
      <c r="H77" s="187">
        <v>137</v>
      </c>
      <c r="I77" s="187">
        <v>166</v>
      </c>
      <c r="J77" s="187">
        <v>139</v>
      </c>
      <c r="K77" s="187">
        <v>1248</v>
      </c>
      <c r="L77" s="184">
        <f t="shared" si="8"/>
        <v>8</v>
      </c>
      <c r="M77" s="188">
        <f t="shared" si="9"/>
        <v>156</v>
      </c>
      <c r="N77" s="183" t="s">
        <v>101</v>
      </c>
    </row>
    <row r="78" spans="1:14" thickBot="1" x14ac:dyDescent="0.3">
      <c r="A78" s="187">
        <v>22</v>
      </c>
      <c r="B78" s="6" t="s">
        <v>24</v>
      </c>
      <c r="C78" s="187">
        <v>97</v>
      </c>
      <c r="D78" s="187">
        <v>166</v>
      </c>
      <c r="E78" s="187">
        <v>173</v>
      </c>
      <c r="F78" s="187">
        <v>148</v>
      </c>
      <c r="G78" s="187">
        <v>147</v>
      </c>
      <c r="H78" s="187">
        <v>175</v>
      </c>
      <c r="I78" s="187">
        <v>189</v>
      </c>
      <c r="J78" s="187">
        <v>166</v>
      </c>
      <c r="K78" s="187">
        <v>1261</v>
      </c>
      <c r="L78" s="184">
        <f t="shared" si="8"/>
        <v>8</v>
      </c>
      <c r="M78" s="188">
        <f t="shared" si="9"/>
        <v>157.625</v>
      </c>
      <c r="N78" s="183" t="s">
        <v>101</v>
      </c>
    </row>
    <row r="79" spans="1:14" thickBot="1" x14ac:dyDescent="0.3">
      <c r="A79" s="187">
        <v>23</v>
      </c>
      <c r="B79" s="6" t="s">
        <v>174</v>
      </c>
      <c r="C79" s="187">
        <v>176</v>
      </c>
      <c r="D79" s="187">
        <v>165</v>
      </c>
      <c r="E79" s="187">
        <v>180</v>
      </c>
      <c r="F79" s="187">
        <v>166</v>
      </c>
      <c r="G79" s="187">
        <v>173</v>
      </c>
      <c r="H79" s="187">
        <v>155</v>
      </c>
      <c r="I79" s="187">
        <v>125</v>
      </c>
      <c r="J79" s="187">
        <v>138</v>
      </c>
      <c r="K79" s="187">
        <v>1278</v>
      </c>
      <c r="L79" s="184">
        <f t="shared" si="8"/>
        <v>8</v>
      </c>
      <c r="M79" s="188">
        <f t="shared" si="9"/>
        <v>159.75</v>
      </c>
      <c r="N79" s="183" t="s">
        <v>101</v>
      </c>
    </row>
    <row r="80" spans="1:14" ht="15.75" customHeight="1" thickBot="1" x14ac:dyDescent="0.3">
      <c r="A80" s="187">
        <v>24</v>
      </c>
      <c r="B80" s="6" t="s">
        <v>157</v>
      </c>
      <c r="C80" s="187">
        <v>131</v>
      </c>
      <c r="D80" s="187">
        <v>150</v>
      </c>
      <c r="E80" s="187">
        <v>178</v>
      </c>
      <c r="F80" s="187">
        <v>136</v>
      </c>
      <c r="G80" s="187">
        <v>126</v>
      </c>
      <c r="H80" s="187">
        <v>182</v>
      </c>
      <c r="I80" s="187">
        <v>148</v>
      </c>
      <c r="J80" s="187">
        <v>128</v>
      </c>
      <c r="K80" s="187">
        <v>1179</v>
      </c>
      <c r="L80" s="184">
        <f t="shared" si="8"/>
        <v>8</v>
      </c>
      <c r="M80" s="188">
        <f t="shared" si="9"/>
        <v>147.375</v>
      </c>
      <c r="N80" s="183" t="s">
        <v>101</v>
      </c>
    </row>
    <row r="81" spans="1:14" thickBot="1" x14ac:dyDescent="0.3">
      <c r="A81" s="187">
        <v>25</v>
      </c>
      <c r="B81" s="6" t="s">
        <v>43</v>
      </c>
      <c r="C81" s="187">
        <v>141</v>
      </c>
      <c r="D81" s="187">
        <v>159</v>
      </c>
      <c r="E81" s="187">
        <v>163</v>
      </c>
      <c r="F81" s="189">
        <v>211</v>
      </c>
      <c r="G81" s="187">
        <v>135</v>
      </c>
      <c r="H81" s="187">
        <v>173</v>
      </c>
      <c r="I81" s="187">
        <v>160</v>
      </c>
      <c r="J81" s="187">
        <v>174</v>
      </c>
      <c r="K81" s="187">
        <v>1316</v>
      </c>
      <c r="L81" s="184">
        <f t="shared" si="8"/>
        <v>8</v>
      </c>
      <c r="M81" s="188">
        <f t="shared" si="9"/>
        <v>164.5</v>
      </c>
      <c r="N81" s="183" t="s">
        <v>101</v>
      </c>
    </row>
    <row r="82" spans="1:14" thickBot="1" x14ac:dyDescent="0.3">
      <c r="A82" s="187">
        <v>26</v>
      </c>
      <c r="B82" s="6" t="s">
        <v>78</v>
      </c>
      <c r="C82" s="187">
        <v>156</v>
      </c>
      <c r="D82" s="187">
        <v>165</v>
      </c>
      <c r="E82" s="187">
        <v>158</v>
      </c>
      <c r="F82" s="187">
        <v>145</v>
      </c>
      <c r="G82" s="187">
        <v>126</v>
      </c>
      <c r="H82" s="187">
        <v>157</v>
      </c>
      <c r="I82" s="187">
        <v>126</v>
      </c>
      <c r="J82" s="187">
        <v>160</v>
      </c>
      <c r="K82" s="187">
        <v>1193</v>
      </c>
      <c r="L82" s="184">
        <f t="shared" si="8"/>
        <v>8</v>
      </c>
      <c r="M82" s="188">
        <f t="shared" si="9"/>
        <v>149.125</v>
      </c>
      <c r="N82" s="183" t="s">
        <v>101</v>
      </c>
    </row>
    <row r="83" spans="1:14" thickBot="1" x14ac:dyDescent="0.3">
      <c r="A83" s="187">
        <v>27</v>
      </c>
      <c r="B83" s="6" t="s">
        <v>175</v>
      </c>
      <c r="C83" s="187">
        <v>137</v>
      </c>
      <c r="D83" s="187">
        <v>178</v>
      </c>
      <c r="E83" s="187">
        <v>169</v>
      </c>
      <c r="F83" s="187">
        <v>149</v>
      </c>
      <c r="G83" s="187">
        <v>116</v>
      </c>
      <c r="H83" s="187">
        <v>156</v>
      </c>
      <c r="I83" s="187">
        <v>141</v>
      </c>
      <c r="J83" s="187">
        <v>178</v>
      </c>
      <c r="K83" s="187">
        <v>1224</v>
      </c>
      <c r="L83" s="184">
        <f t="shared" si="8"/>
        <v>8</v>
      </c>
      <c r="M83" s="188">
        <f t="shared" si="9"/>
        <v>153</v>
      </c>
      <c r="N83" s="183" t="s">
        <v>101</v>
      </c>
    </row>
    <row r="84" spans="1:14" thickBot="1" x14ac:dyDescent="0.3">
      <c r="A84" s="187">
        <v>28</v>
      </c>
      <c r="B84" s="6" t="s">
        <v>94</v>
      </c>
      <c r="C84" s="189">
        <v>220</v>
      </c>
      <c r="D84" s="187">
        <v>135</v>
      </c>
      <c r="E84" s="187">
        <v>155</v>
      </c>
      <c r="F84" s="187">
        <v>144</v>
      </c>
      <c r="G84" s="187">
        <v>184</v>
      </c>
      <c r="H84" s="187">
        <v>152</v>
      </c>
      <c r="I84" s="187">
        <v>175</v>
      </c>
      <c r="J84" s="187">
        <v>146</v>
      </c>
      <c r="K84" s="187">
        <v>1311</v>
      </c>
      <c r="L84" s="184">
        <f t="shared" si="8"/>
        <v>8</v>
      </c>
      <c r="M84" s="188">
        <f t="shared" si="9"/>
        <v>163.875</v>
      </c>
      <c r="N84" s="183" t="s">
        <v>101</v>
      </c>
    </row>
    <row r="85" spans="1:14" thickBot="1" x14ac:dyDescent="0.3">
      <c r="A85" s="187">
        <v>29</v>
      </c>
      <c r="B85" s="6" t="s">
        <v>93</v>
      </c>
      <c r="C85" s="187">
        <v>158</v>
      </c>
      <c r="D85" s="187">
        <v>133</v>
      </c>
      <c r="E85" s="187">
        <v>108</v>
      </c>
      <c r="F85" s="187">
        <v>156</v>
      </c>
      <c r="G85" s="187">
        <v>143</v>
      </c>
      <c r="H85" s="187">
        <v>164</v>
      </c>
      <c r="I85" s="187">
        <v>154</v>
      </c>
      <c r="J85" s="187">
        <v>143</v>
      </c>
      <c r="K85" s="187">
        <v>1159</v>
      </c>
      <c r="L85" s="184">
        <f t="shared" si="8"/>
        <v>8</v>
      </c>
      <c r="M85" s="188">
        <f t="shared" si="9"/>
        <v>144.875</v>
      </c>
      <c r="N85" s="183" t="s">
        <v>101</v>
      </c>
    </row>
    <row r="86" spans="1:14" thickBot="1" x14ac:dyDescent="0.3">
      <c r="A86" s="187">
        <v>30</v>
      </c>
      <c r="B86" s="6" t="s">
        <v>68</v>
      </c>
      <c r="C86" s="187">
        <v>157</v>
      </c>
      <c r="D86" s="187">
        <v>132</v>
      </c>
      <c r="E86" s="187">
        <v>149</v>
      </c>
      <c r="F86" s="187">
        <v>144</v>
      </c>
      <c r="G86" s="187">
        <v>155</v>
      </c>
      <c r="H86" s="187">
        <v>189</v>
      </c>
      <c r="I86" s="187">
        <v>155</v>
      </c>
      <c r="J86" s="187">
        <v>135</v>
      </c>
      <c r="K86" s="187">
        <v>1216</v>
      </c>
      <c r="L86" s="184">
        <f t="shared" si="8"/>
        <v>8</v>
      </c>
      <c r="M86" s="188">
        <f t="shared" si="9"/>
        <v>152</v>
      </c>
      <c r="N86" s="183" t="s">
        <v>101</v>
      </c>
    </row>
    <row r="87" spans="1:14" thickBot="1" x14ac:dyDescent="0.3">
      <c r="A87" s="187">
        <v>31</v>
      </c>
      <c r="B87" s="6" t="s">
        <v>176</v>
      </c>
      <c r="C87" s="187">
        <v>159</v>
      </c>
      <c r="D87" s="187">
        <v>161</v>
      </c>
      <c r="E87" s="187">
        <v>161</v>
      </c>
      <c r="F87" s="187">
        <v>137</v>
      </c>
      <c r="G87" s="187">
        <v>144</v>
      </c>
      <c r="H87" s="187">
        <v>165</v>
      </c>
      <c r="I87" s="187">
        <v>152</v>
      </c>
      <c r="J87" s="187">
        <v>154</v>
      </c>
      <c r="K87" s="187">
        <v>1233</v>
      </c>
      <c r="L87" s="184">
        <f t="shared" si="8"/>
        <v>8</v>
      </c>
      <c r="M87" s="188">
        <f t="shared" si="9"/>
        <v>154.125</v>
      </c>
      <c r="N87" s="183" t="s">
        <v>101</v>
      </c>
    </row>
    <row r="88" spans="1:14" thickBot="1" x14ac:dyDescent="0.3">
      <c r="A88" s="187">
        <v>32</v>
      </c>
      <c r="B88" s="6" t="s">
        <v>168</v>
      </c>
      <c r="C88" s="187">
        <v>136</v>
      </c>
      <c r="D88" s="187">
        <v>178</v>
      </c>
      <c r="E88" s="187">
        <v>154</v>
      </c>
      <c r="F88" s="187">
        <v>150</v>
      </c>
      <c r="G88" s="187">
        <v>157</v>
      </c>
      <c r="H88" s="187">
        <v>128</v>
      </c>
      <c r="I88" s="187">
        <v>98</v>
      </c>
      <c r="J88" s="187">
        <v>125</v>
      </c>
      <c r="K88" s="187">
        <v>1126</v>
      </c>
      <c r="L88" s="184">
        <f t="shared" si="8"/>
        <v>8</v>
      </c>
      <c r="M88" s="188">
        <f t="shared" si="9"/>
        <v>140.75</v>
      </c>
      <c r="N88" s="183" t="s">
        <v>101</v>
      </c>
    </row>
    <row r="89" spans="1:14" thickBot="1" x14ac:dyDescent="0.3">
      <c r="K89" s="253">
        <f>SUM(K57:K88)</f>
        <v>39993</v>
      </c>
      <c r="L89" s="253">
        <f>SUM(L57:L88)</f>
        <v>256</v>
      </c>
      <c r="M89" s="188">
        <f t="shared" si="9"/>
        <v>156.22265625</v>
      </c>
    </row>
    <row r="91" spans="1:14" ht="15.75" customHeight="1" x14ac:dyDescent="0.3">
      <c r="B91" s="231" t="s">
        <v>96</v>
      </c>
      <c r="C91" s="232">
        <f>COUNTIF(C4:J88,"&gt;199")</f>
        <v>42</v>
      </c>
      <c r="E91" s="253" t="s">
        <v>61</v>
      </c>
      <c r="F91" s="239">
        <f>SUM(K91/I91)</f>
        <v>160.35284810126583</v>
      </c>
      <c r="H91" s="183" t="s">
        <v>62</v>
      </c>
      <c r="I91" s="183">
        <f>COUNT(C4:J88)</f>
        <v>632</v>
      </c>
      <c r="J91" s="183" t="s">
        <v>0</v>
      </c>
      <c r="K91" s="183">
        <f>SUM(K24+K37+K55+K89)</f>
        <v>101343</v>
      </c>
    </row>
    <row r="93" spans="1:14" x14ac:dyDescent="0.3">
      <c r="B93" s="254"/>
    </row>
  </sheetData>
  <sortState xmlns:xlrd2="http://schemas.microsoft.com/office/spreadsheetml/2017/richdata2" ref="B4:N23">
    <sortCondition ref="B4:B23"/>
  </sortState>
  <mergeCells count="1">
    <mergeCell ref="A1:M1"/>
  </mergeCells>
  <phoneticPr fontId="22" type="noConversion"/>
  <conditionalFormatting sqref="C4:J88">
    <cfRule type="cellIs" dxfId="0" priority="1" operator="greaterThanOrEqual">
      <formula>200</formula>
    </cfRule>
  </conditionalFormatting>
  <hyperlinks>
    <hyperlink ref="B5" r:id="rId1" display="https://bowling.lexerbowling.com/bowlingdelapraille/championnatsgenevois2025/pl041.htm" xr:uid="{7E2E38B7-3225-439D-AD27-977B51991122}"/>
    <hyperlink ref="B12" r:id="rId2" display="https://bowling.lexerbowling.com/bowlingdelapraille/championnatsgenevois2025/pl055.htm" xr:uid="{09464F31-9B58-450D-AAD6-AF96AA147BC0}"/>
    <hyperlink ref="B23" r:id="rId3" display="https://bowling.lexerbowling.com/bowlingdelapraille/championnatsgenevois2025/pl01E.htm" xr:uid="{D3AC91DD-DFF2-4A2E-B9B6-F2FE19510156}"/>
    <hyperlink ref="B17" r:id="rId4" display="https://bowling.lexerbowling.com/bowlingdelapraille/championnatsgenevois2025/pl051.htm" xr:uid="{5A04B7E5-598A-42DD-8F3B-B9CAE5980650}"/>
    <hyperlink ref="B15" r:id="rId5" display="https://bowling.lexerbowling.com/bowlingdelapraille/championnatsgenevois2025/pl03D.htm" xr:uid="{D8A023EA-67C4-45AC-B046-C148BBBA4F83}"/>
    <hyperlink ref="B20" r:id="rId6" display="https://bowling.lexerbowling.com/bowlingdelapraille/championnatsgenevois2025/pl045.htm" xr:uid="{2D0FAD9A-D514-4839-8179-8C853B169DE2}"/>
    <hyperlink ref="B14" r:id="rId7" display="https://bowling.lexerbowling.com/bowlingdelapraille/championnatsgenevois2025/pl01F.htm" xr:uid="{DA9E34C9-8B8E-4538-AA32-1357C750913A}"/>
    <hyperlink ref="B22" r:id="rId8" display="https://bowling.lexerbowling.com/bowlingdelapraille/championnatsgenevois2025/pl054.htm" xr:uid="{E75C3374-82AE-4462-8BF6-77AE22A423A8}"/>
    <hyperlink ref="B9" r:id="rId9" display="https://bowling.lexerbowling.com/bowlingdelapraille/championnatsgenevois2025/pl052.htm" xr:uid="{7DD16BBF-0814-421E-B2EC-6CA89871B02B}"/>
    <hyperlink ref="B6" r:id="rId10" display="https://bowling.lexerbowling.com/bowlingdelapraille/championnatsgenevois2025/pl040.htm" xr:uid="{5D8F394D-415A-4491-906C-F8D8FAFBE048}"/>
    <hyperlink ref="B11" r:id="rId11" display="https://bowling.lexerbowling.com/bowlingdelapraille/championnatsgenevois2025/pl005.htm" xr:uid="{D46F0693-AB72-4427-AABF-55FF6D0B3BF9}"/>
    <hyperlink ref="B10" r:id="rId12" display="https://bowling.lexerbowling.com/bowlingdelapraille/championnatsgenevois2025/pl050.htm" xr:uid="{64AA5057-0167-4406-8DDB-0C8BDFEDCDD6}"/>
    <hyperlink ref="B8" r:id="rId13" display="https://bowling.lexerbowling.com/bowlingdelapraille/championnatsgenevois2025/pl053.htm" xr:uid="{340E2704-1F5A-4DE2-AAD4-2C6A51984E8C}"/>
    <hyperlink ref="B16" r:id="rId14" display="https://bowling.lexerbowling.com/bowlingdelapraille/championnatsgenevois2025/pl03E.htm" xr:uid="{67AB8AFB-DC8E-4079-B709-57CCDB070768}"/>
    <hyperlink ref="B4" r:id="rId15" display="https://bowling.lexerbowling.com/bowlingdelapraille/championnatsgenevois2025/pl002.htm" xr:uid="{15324069-264A-4566-88CA-007D6B2B57BF}"/>
    <hyperlink ref="B7" r:id="rId16" display="https://bowling.lexerbowling.com/bowlingdelapraille/championnatsgenevois2025/pl05A.htm" xr:uid="{E40D5C1B-D9ED-4D09-B8C9-E392EA578447}"/>
    <hyperlink ref="B26" r:id="rId17" display="https://bowling.lexerbowling.com/bowlingdelapraille/championnatsgenevois2025/pl026.htm" xr:uid="{61C9EF35-CBFC-4B13-AF86-30FD8444F659}"/>
    <hyperlink ref="B39" r:id="rId18" display="https://bowling.lexerbowling.com/bowlingdelapraille/championnatsgenevois2025/pl019.htm" xr:uid="{AF209F32-CCFC-4377-A1A4-6E7EE4C94D83}"/>
    <hyperlink ref="B40" r:id="rId19" display="https://bowling.lexerbowling.com/bowlingdelapraille/championnatsgenevois2025/pl01B.htm" xr:uid="{1C87D931-738A-472F-8D68-8FCF2CFD149F}"/>
    <hyperlink ref="B41" r:id="rId20" display="https://bowling.lexerbowling.com/bowlingdelapraille/championnatsgenevois2025/pl04C.htm" xr:uid="{2BC40068-347D-4BE5-8BF8-09B173B3AC42}"/>
    <hyperlink ref="B42" r:id="rId21" display="https://bowling.lexerbowling.com/bowlingdelapraille/championnatsgenevois2025/pl00A.htm" xr:uid="{1F364425-7864-461D-A5C6-8F6533D24395}"/>
    <hyperlink ref="B43" r:id="rId22" display="https://bowling.lexerbowling.com/bowlingdelapraille/championnatsgenevois2025/pl00B.htm" xr:uid="{F20826A9-D3F5-4EF3-AA00-EAB1967EBB7A}"/>
    <hyperlink ref="B57" r:id="rId23" display="https://bowling.lexerbowling.com/bowlingdelapraille/championnatsgenevois2025/pl058.htm" xr:uid="{6921645A-525D-4408-9E04-10AE195F5AEC}"/>
    <hyperlink ref="B58" r:id="rId24" display="https://bowling.lexerbowling.com/bowlingdelapraille/championnatsgenevois2025/pl04B.htm" xr:uid="{452CDB61-C8A9-4245-9129-F73B5833D64A}"/>
    <hyperlink ref="B59" r:id="rId25" display="https://bowling.lexerbowling.com/bowlingdelapraille/championnatsgenevois2025/pl056.htm" xr:uid="{381D3518-E3A3-4815-872E-BB7C19714B46}"/>
    <hyperlink ref="B60" r:id="rId26" display="https://bowling.lexerbowling.com/bowlingdelapraille/championnatsgenevois2025/pl057.htm" xr:uid="{DDC3E272-D8B5-490C-A9ED-9703B95D7222}"/>
    <hyperlink ref="B61" r:id="rId27" display="https://bowling.lexerbowling.com/bowlingdelapraille/championnatsgenevois2025/pl04E.htm" xr:uid="{EACB451D-B00A-4A3D-B69D-C9CC47BD4932}"/>
    <hyperlink ref="B62" r:id="rId28" display="https://bowling.lexerbowling.com/bowlingdelapraille/championnatsgenevois2025/pl00C.htm" xr:uid="{22DAA1A1-5A4F-43DE-B7F2-606065617CAD}"/>
    <hyperlink ref="B63" r:id="rId29" display="https://bowling.lexerbowling.com/bowlingdelapraille/championnatsgenevois2025/pl01A.htm" xr:uid="{702823EF-02D8-4DCB-A272-B0F1D22293ED}"/>
    <hyperlink ref="B64" r:id="rId30" display="https://bowling.lexerbowling.com/bowlingdelapraille/championnatsgenevois2025/pl04D.htm" xr:uid="{8D83954B-D1C4-464A-AF73-83729F180E67}"/>
    <hyperlink ref="B65" r:id="rId31" display="https://bowling.lexerbowling.com/bowlingdelapraille/championnatsgenevois2025/pl01C.htm" xr:uid="{E122EDA3-597A-4E02-B68F-CC46A5DB7B41}"/>
    <hyperlink ref="B66" r:id="rId32" display="https://bowling.lexerbowling.com/bowlingdelapraille/championnatsgenevois2025/pl059.htm" xr:uid="{36C990C5-DF00-4E09-90FB-D6C8874F071C}"/>
    <hyperlink ref="B67" r:id="rId33" display="https://bowling.lexerbowling.com/bowlingdelapraille/championnatsgenevois2025/pl025.htm" xr:uid="{05BD94A2-C6EE-4CD6-90F2-DA7B74825167}"/>
    <hyperlink ref="B27" r:id="rId34" display="https://bowling.lexerbowling.com/bowlingdelapraille/championnatsgenevois2025/pl027.htm" xr:uid="{111CAAF5-AE19-4CF4-BB3E-265D8EE93E9E}"/>
    <hyperlink ref="B28" r:id="rId35" display="https://bowling.lexerbowling.com/bowlingdelapraille/championnatsgenevois2025/pl00E.htm" xr:uid="{EC39C36E-CEFD-49C9-A5F5-81883A56BBAE}"/>
    <hyperlink ref="B29" r:id="rId36" display="https://bowling.lexerbowling.com/bowlingdelapraille/championnatsgenevois2025/pl007.htm" xr:uid="{FE50AFAF-B7CE-4C6A-82D1-C8950C02773F}"/>
    <hyperlink ref="B30" r:id="rId37" display="https://bowling.lexerbowling.com/bowlingdelapraille/championnatsgenevois2025/pl01D.htm" xr:uid="{CE259D2C-B4E7-45D9-824A-D456B2595A7A}"/>
    <hyperlink ref="B31" r:id="rId38" display="https://bowling.lexerbowling.com/bowlingdelapraille/championnatsgenevois2025/pl037.htm" xr:uid="{E7B3C76A-D60A-4CC2-915C-E02404CC287C}"/>
    <hyperlink ref="B32" r:id="rId39" display="https://bowling.lexerbowling.com/bowlingdelapraille/championnatsgenevois2025/pl001.htm" xr:uid="{C724116E-58DB-400F-98DC-49F20D62D863}"/>
    <hyperlink ref="B33" r:id="rId40" display="https://bowling.lexerbowling.com/bowlingdelapraille/championnatsgenevois2025/pl020.htm" xr:uid="{0184D4C6-BBE7-4419-9ADF-F0BBC91AE0E3}"/>
    <hyperlink ref="B34" r:id="rId41" display="https://bowling.lexerbowling.com/bowlingdelapraille/championnatsgenevois2025/pl008.htm" xr:uid="{4EAD951D-1FE9-448F-A08A-01FF0CE172CE}"/>
    <hyperlink ref="B35" r:id="rId42" display="https://bowling.lexerbowling.com/bowlingdelapraille/championnatsgenevois2025/pl010.htm" xr:uid="{803E9EA4-328A-45D3-A335-F5A20127481A}"/>
    <hyperlink ref="B36" r:id="rId43" display="https://bowling.lexerbowling.com/bowlingdelapraille/championnatsgenevois2025/pl004.htm" xr:uid="{D53118D8-578E-424C-8279-F98692B62827}"/>
    <hyperlink ref="B44" r:id="rId44" display="https://bowling.lexerbowling.com/bowlingdelapraille/championnatsgenevois2025/pl00D.htm" xr:uid="{76BBFDA1-9B32-4651-B80A-344A3AA92C4D}"/>
    <hyperlink ref="B45" r:id="rId45" display="https://bowling.lexerbowling.com/bowlingdelapraille/championnatsgenevois2025/pl009.htm" xr:uid="{07F80230-8DF0-4875-AF45-D75F4AECC533}"/>
    <hyperlink ref="B46" r:id="rId46" display="https://bowling.lexerbowling.com/bowlingdelapraille/championnatsgenevois2025/pl00F.htm" xr:uid="{E3472EE7-61F3-4E90-AFCE-41C746C3CC82}"/>
    <hyperlink ref="B47" r:id="rId47" display="https://bowling.lexerbowling.com/bowlingdelapraille/championnatsgenevois2025/pl02B.htm" xr:uid="{958FF37C-7403-4F68-9DB3-CB3E9E539BC1}"/>
    <hyperlink ref="B48" r:id="rId48" display="https://bowling.lexerbowling.com/bowlingdelapraille/championnatsgenevois2025/pl023.htm" xr:uid="{0DA6E0C7-C384-4D96-8FB8-E9F9720AF816}"/>
    <hyperlink ref="B49" r:id="rId49" display="https://bowling.lexerbowling.com/bowlingdelapraille/championnatsgenevois2025/pl02E.htm" xr:uid="{0EBE8851-4D18-4680-82C7-1E43355D969A}"/>
    <hyperlink ref="B50" r:id="rId50" display="https://bowling.lexerbowling.com/bowlingdelapraille/championnatsgenevois2025/pl02A.htm" xr:uid="{39F776E4-AD9A-4773-8A3D-3FFFC8A117FD}"/>
    <hyperlink ref="B51" r:id="rId51" display="https://bowling.lexerbowling.com/bowlingdelapraille/championnatsgenevois2025/pl021.htm" xr:uid="{E675DBC0-9E3C-4366-BA18-90DE7C6DEDD7}"/>
    <hyperlink ref="B52" r:id="rId52" display="https://bowling.lexerbowling.com/bowlingdelapraille/championnatsgenevois2025/pl003.htm" xr:uid="{5F730055-4017-474F-9263-82A08EBC92E3}"/>
    <hyperlink ref="B53" r:id="rId53" display="https://bowling.lexerbowling.com/bowlingdelapraille/championnatsgenevois2025/pl022.htm" xr:uid="{E66CF5CC-9CFA-436E-B46C-505EEB9ED7A1}"/>
    <hyperlink ref="B54" r:id="rId54" display="https://bowling.lexerbowling.com/bowlingdelapraille/championnatsgenevois2025/pl024.htm" xr:uid="{57A79285-4088-40D2-AA02-2A674A48DD2D}"/>
    <hyperlink ref="B68" r:id="rId55" display="https://bowling.lexerbowling.com/bowlingdelapraille/championnatsgenevois2025/pl03B.htm" xr:uid="{47CD6973-8250-429E-A0D7-B56D83915FE9}"/>
    <hyperlink ref="B69" r:id="rId56" display="https://bowling.lexerbowling.com/bowlingdelapraille/championnatsgenevois2025/pl032.htm" xr:uid="{398E73BE-78AD-4C4F-8940-CAECCCBCC835}"/>
    <hyperlink ref="B70" r:id="rId57" display="https://bowling.lexerbowling.com/bowlingdelapraille/championnatsgenevois2025/pl03A.htm" xr:uid="{E20B396F-5CBC-4397-B5EB-DE723E534FCC}"/>
    <hyperlink ref="B71" r:id="rId58" display="https://bowling.lexerbowling.com/bowlingdelapraille/championnatsgenevois2025/pl012.htm" xr:uid="{05CDA22E-A91C-4DCD-A8DF-8C82083E2EB5}"/>
    <hyperlink ref="B72" r:id="rId59" display="https://bowling.lexerbowling.com/bowlingdelapraille/championnatsgenevois2025/pl014.htm" xr:uid="{2F86DAEF-A2B2-4A2E-9BBB-1373CD38468E}"/>
    <hyperlink ref="B73" r:id="rId60" display="https://bowling.lexerbowling.com/bowlingdelapraille/championnatsgenevois2025/pl036.htm" xr:uid="{F9601FAE-2CEB-4246-A26F-8131C1FACCFB}"/>
    <hyperlink ref="B74" r:id="rId61" display="https://bowling.lexerbowling.com/bowlingdelapraille/championnatsgenevois2025/pl030.htm" xr:uid="{FA0C424F-F78B-414B-9F40-231FCCA22521}"/>
    <hyperlink ref="B75" r:id="rId62" display="https://bowling.lexerbowling.com/bowlingdelapraille/championnatsgenevois2025/pl039.htm" xr:uid="{137063DC-7D24-4F9C-9016-B7C078B90670}"/>
    <hyperlink ref="B76" r:id="rId63" display="https://bowling.lexerbowling.com/bowlingdelapraille/championnatsgenevois2025/pl02D.htm" xr:uid="{9F821F65-608E-4E2F-882E-22A9BEF77CB5}"/>
    <hyperlink ref="B77" r:id="rId64" display="https://bowling.lexerbowling.com/bowlingdelapraille/championnatsgenevois2025/pl016.htm" xr:uid="{94E1BDA5-471B-45B3-8406-E28DE818678F}"/>
    <hyperlink ref="B78" r:id="rId65" display="https://bowling.lexerbowling.com/bowlingdelapraille/championnatsgenevois2025/pl015.htm" xr:uid="{C6175607-E30E-443F-B6E9-4AA5369C671E}"/>
    <hyperlink ref="B79" r:id="rId66" display="https://bowling.lexerbowling.com/bowlingdelapraille/championnatsgenevois2025/pl017.htm" xr:uid="{869B895E-D283-428C-BAFD-37627B29D4F9}"/>
    <hyperlink ref="B80" r:id="rId67" display="https://bowling.lexerbowling.com/bowlingdelapraille/championnatsgenevois2025/pl044.htm" xr:uid="{2E5B3E5F-3A9D-4B3D-9626-C43EF99F7F5C}"/>
    <hyperlink ref="B81" r:id="rId68" display="https://bowling.lexerbowling.com/bowlingdelapraille/championnatsgenevois2025/pl02C.htm" xr:uid="{B8CC5789-6754-4DD0-B46D-A2346696074C}"/>
    <hyperlink ref="B82" r:id="rId69" display="https://bowling.lexerbowling.com/bowlingdelapraille/championnatsgenevois2025/pl048.htm" xr:uid="{1B76DA51-E8A2-46C9-8C0A-B840E85DDA57}"/>
    <hyperlink ref="B83" r:id="rId70" display="https://bowling.lexerbowling.com/bowlingdelapraille/championnatsgenevois2025/pl011.htm" xr:uid="{51AF9512-7041-42C5-BDF0-1A703946BA94}"/>
    <hyperlink ref="B84" r:id="rId71" display="https://bowling.lexerbowling.com/bowlingdelapraille/championnatsgenevois2025/pl038.htm" xr:uid="{FDC96760-C0F8-4C48-8677-B3FD4FE57900}"/>
    <hyperlink ref="B85" r:id="rId72" display="https://bowling.lexerbowling.com/bowlingdelapraille/championnatsgenevois2025/pl042.htm" xr:uid="{E2075083-649C-49AD-9BF7-A1D476C49645}"/>
    <hyperlink ref="B86" r:id="rId73" display="https://bowling.lexerbowling.com/bowlingdelapraille/championnatsgenevois2025/pl046.htm" xr:uid="{1E0076C7-2831-469F-9B24-5D9B66564740}"/>
    <hyperlink ref="B87" r:id="rId74" display="https://bowling.lexerbowling.com/bowlingdelapraille/championnatsgenevois2025/pl047.htm" xr:uid="{DA4A85AA-656B-49A1-BA4C-56DDC2B85C17}"/>
    <hyperlink ref="B88" r:id="rId75" display="https://bowling.lexerbowling.com/bowlingdelapraille/championnatsgenevois2025/pl049.htm" xr:uid="{0BEE4C1B-7723-44D1-9F54-04556196C7CF}"/>
    <hyperlink ref="B18" r:id="rId76" display="https://bowling.lexerbowling.com/bowlingdelapraille/championnatsgenevois2025/pl043.htm" xr:uid="{5BC3F8D0-BE51-4E68-8FFF-D831C42BBE6C}"/>
    <hyperlink ref="B21" r:id="rId77" display="https://bowling.lexerbowling.com/bowlingdelapraille/championnatsgenevois2025/pl034.htm" xr:uid="{587062E6-A8F0-4AC7-9390-3DE7ED15D70E}"/>
    <hyperlink ref="B19" r:id="rId78" display="https://bowling.lexerbowling.com/bowlingdelapraille/championnatsgenevois2025/pl028.htm" xr:uid="{CDAD11DC-3A05-42D4-A1B0-8BC83E63DA15}"/>
    <hyperlink ref="B13" r:id="rId79" display="https://bowling.lexerbowling.com/bowlingdelapraille/championnatsgenevois2025/pl006.htm" xr:uid="{B88BFEFB-5DB3-49CD-BCBB-770699C59323}"/>
  </hyperlinks>
  <pageMargins left="0.7" right="0.7" top="0.75" bottom="0.75" header="0.3" footer="0.3"/>
  <pageSetup paperSize="9" orientation="portrait" r:id="rId8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5347D-4F42-44E0-A8B5-362B372D6DA8}">
  <sheetPr>
    <tabColor rgb="FFCCECFF"/>
  </sheetPr>
  <dimension ref="A1:L71"/>
  <sheetViews>
    <sheetView topLeftCell="A45" workbookViewId="0">
      <selection activeCell="A45" sqref="A1:XFD1048576"/>
    </sheetView>
  </sheetViews>
  <sheetFormatPr baseColWidth="10" defaultRowHeight="15" x14ac:dyDescent="0.25"/>
  <cols>
    <col min="1" max="1" width="3.08984375" style="193" bestFit="1" customWidth="1"/>
    <col min="2" max="2" width="24" style="180" customWidth="1"/>
    <col min="3" max="9" width="6.453125" style="183" customWidth="1"/>
    <col min="10" max="10" width="4.81640625" style="193" customWidth="1"/>
    <col min="11" max="11" width="11.54296875" style="241"/>
    <col min="12" max="12" width="5.54296875" style="183" bestFit="1" customWidth="1"/>
    <col min="13" max="16384" width="10.90625" style="180"/>
  </cols>
  <sheetData>
    <row r="1" spans="1:12" x14ac:dyDescent="0.25">
      <c r="A1" s="226" t="s">
        <v>156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</row>
    <row r="3" spans="1:12" ht="15.6" thickBot="1" x14ac:dyDescent="0.3">
      <c r="A3" s="227" t="s">
        <v>182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179" t="s">
        <v>33</v>
      </c>
    </row>
    <row r="4" spans="1:12" ht="15.6" thickBot="1" x14ac:dyDescent="0.3">
      <c r="A4" s="229" t="s">
        <v>1</v>
      </c>
      <c r="B4" s="230" t="s">
        <v>2</v>
      </c>
      <c r="C4" s="229" t="s">
        <v>3</v>
      </c>
      <c r="D4" s="229" t="s">
        <v>4</v>
      </c>
      <c r="E4" s="229" t="s">
        <v>5</v>
      </c>
      <c r="F4" s="229" t="s">
        <v>6</v>
      </c>
      <c r="G4" s="229" t="s">
        <v>7</v>
      </c>
      <c r="H4" s="229" t="s">
        <v>8</v>
      </c>
      <c r="I4" s="229" t="s">
        <v>183</v>
      </c>
      <c r="J4" s="229" t="s">
        <v>62</v>
      </c>
      <c r="K4" s="229" t="s">
        <v>104</v>
      </c>
      <c r="L4" s="183" t="s">
        <v>99</v>
      </c>
    </row>
    <row r="5" spans="1:12" ht="15.6" thickBot="1" x14ac:dyDescent="0.3">
      <c r="A5" s="187">
        <v>1</v>
      </c>
      <c r="B5" s="6" t="s">
        <v>42</v>
      </c>
      <c r="C5" s="187">
        <v>188</v>
      </c>
      <c r="D5" s="189">
        <v>222</v>
      </c>
      <c r="E5" s="187">
        <v>191</v>
      </c>
      <c r="F5" s="189">
        <v>200</v>
      </c>
      <c r="G5" s="187">
        <v>195</v>
      </c>
      <c r="H5" s="187">
        <v>162</v>
      </c>
      <c r="I5" s="187">
        <v>1158</v>
      </c>
      <c r="J5" s="187">
        <f>COUNT(C5:H5)</f>
        <v>6</v>
      </c>
      <c r="K5" s="191">
        <f>SUM(I5/J5)</f>
        <v>193</v>
      </c>
      <c r="L5" s="183" t="s">
        <v>99</v>
      </c>
    </row>
    <row r="6" spans="1:12" ht="15.6" thickBot="1" x14ac:dyDescent="0.3">
      <c r="A6" s="187">
        <v>2</v>
      </c>
      <c r="B6" s="6" t="s">
        <v>74</v>
      </c>
      <c r="C6" s="187">
        <v>166</v>
      </c>
      <c r="D6" s="189">
        <v>202</v>
      </c>
      <c r="E6" s="187">
        <v>182</v>
      </c>
      <c r="F6" s="187">
        <v>176</v>
      </c>
      <c r="G6" s="189">
        <v>213</v>
      </c>
      <c r="H6" s="187">
        <v>170</v>
      </c>
      <c r="I6" s="187">
        <v>1109</v>
      </c>
      <c r="J6" s="187">
        <f t="shared" ref="J6:J10" si="0">COUNT(C6:H6)</f>
        <v>6</v>
      </c>
      <c r="K6" s="191">
        <f t="shared" ref="K6:K11" si="1">SUM(I6/J6)</f>
        <v>184.83333333333334</v>
      </c>
      <c r="L6" s="183" t="s">
        <v>99</v>
      </c>
    </row>
    <row r="7" spans="1:12" ht="15.6" thickBot="1" x14ac:dyDescent="0.3">
      <c r="A7" s="187">
        <v>3</v>
      </c>
      <c r="B7" s="6" t="s">
        <v>71</v>
      </c>
      <c r="C7" s="187">
        <v>168</v>
      </c>
      <c r="D7" s="187">
        <v>175</v>
      </c>
      <c r="E7" s="187">
        <v>192</v>
      </c>
      <c r="F7" s="187">
        <v>163</v>
      </c>
      <c r="G7" s="187">
        <v>158</v>
      </c>
      <c r="H7" s="187">
        <v>181</v>
      </c>
      <c r="I7" s="187">
        <v>1037</v>
      </c>
      <c r="J7" s="187">
        <f t="shared" si="0"/>
        <v>6</v>
      </c>
      <c r="K7" s="191">
        <f t="shared" si="1"/>
        <v>172.83333333333334</v>
      </c>
      <c r="L7" s="183" t="s">
        <v>99</v>
      </c>
    </row>
    <row r="8" spans="1:12" ht="15.6" thickBot="1" x14ac:dyDescent="0.3">
      <c r="A8" s="187">
        <v>4</v>
      </c>
      <c r="B8" s="6" t="s">
        <v>73</v>
      </c>
      <c r="C8" s="187">
        <v>132</v>
      </c>
      <c r="D8" s="187">
        <v>156</v>
      </c>
      <c r="E8" s="187">
        <v>132</v>
      </c>
      <c r="F8" s="187">
        <v>183</v>
      </c>
      <c r="G8" s="187">
        <v>197</v>
      </c>
      <c r="H8" s="187">
        <v>186</v>
      </c>
      <c r="I8" s="187">
        <v>986</v>
      </c>
      <c r="J8" s="187">
        <f t="shared" si="0"/>
        <v>6</v>
      </c>
      <c r="K8" s="191">
        <f t="shared" si="1"/>
        <v>164.33333333333334</v>
      </c>
      <c r="L8" s="183" t="s">
        <v>99</v>
      </c>
    </row>
    <row r="9" spans="1:12" ht="15.6" thickBot="1" x14ac:dyDescent="0.3">
      <c r="A9" s="187">
        <v>5</v>
      </c>
      <c r="B9" s="6" t="s">
        <v>53</v>
      </c>
      <c r="C9" s="187">
        <v>150</v>
      </c>
      <c r="D9" s="187">
        <v>126</v>
      </c>
      <c r="E9" s="187">
        <v>146</v>
      </c>
      <c r="F9" s="187">
        <v>180</v>
      </c>
      <c r="G9" s="187">
        <v>166</v>
      </c>
      <c r="H9" s="187">
        <v>179</v>
      </c>
      <c r="I9" s="187">
        <v>947</v>
      </c>
      <c r="J9" s="187">
        <f t="shared" si="0"/>
        <v>6</v>
      </c>
      <c r="K9" s="191">
        <f t="shared" si="1"/>
        <v>157.83333333333334</v>
      </c>
      <c r="L9" s="183" t="s">
        <v>99</v>
      </c>
    </row>
    <row r="10" spans="1:12" ht="15.6" thickBot="1" x14ac:dyDescent="0.3">
      <c r="A10" s="187">
        <v>6</v>
      </c>
      <c r="B10" s="6" t="s">
        <v>38</v>
      </c>
      <c r="C10" s="187">
        <v>130</v>
      </c>
      <c r="D10" s="187">
        <v>135</v>
      </c>
      <c r="E10" s="187">
        <v>146</v>
      </c>
      <c r="F10" s="187">
        <v>150</v>
      </c>
      <c r="G10" s="187">
        <v>163</v>
      </c>
      <c r="H10" s="187">
        <v>159</v>
      </c>
      <c r="I10" s="187">
        <v>883</v>
      </c>
      <c r="J10" s="187">
        <f t="shared" si="0"/>
        <v>6</v>
      </c>
      <c r="K10" s="191">
        <f t="shared" si="1"/>
        <v>147.16666666666666</v>
      </c>
      <c r="L10" s="183" t="s">
        <v>99</v>
      </c>
    </row>
    <row r="11" spans="1:12" ht="16.2" thickBot="1" x14ac:dyDescent="0.3">
      <c r="A11" s="187"/>
      <c r="B11" s="231" t="s">
        <v>96</v>
      </c>
      <c r="C11" s="232">
        <f>COUNTIF(C5:H10,"&gt;199")</f>
        <v>4</v>
      </c>
      <c r="D11" s="187"/>
      <c r="E11" s="187"/>
      <c r="F11" s="187"/>
      <c r="G11" s="187"/>
      <c r="H11" s="187"/>
      <c r="I11" s="233">
        <f>SUM(I5:I10)</f>
        <v>6120</v>
      </c>
      <c r="J11" s="233">
        <f>SUM(J5:J10)</f>
        <v>36</v>
      </c>
      <c r="K11" s="234">
        <f t="shared" si="1"/>
        <v>170</v>
      </c>
    </row>
    <row r="12" spans="1:12" ht="15.6" thickBot="1" x14ac:dyDescent="0.3">
      <c r="A12" s="187"/>
      <c r="B12" s="6"/>
      <c r="C12" s="187"/>
      <c r="D12" s="187"/>
      <c r="E12" s="187"/>
      <c r="F12" s="187"/>
      <c r="G12" s="187"/>
      <c r="H12" s="187"/>
      <c r="I12" s="187"/>
      <c r="J12" s="229" t="s">
        <v>62</v>
      </c>
      <c r="K12" s="229" t="s">
        <v>104</v>
      </c>
    </row>
    <row r="13" spans="1:12" ht="15.6" thickBot="1" x14ac:dyDescent="0.3">
      <c r="A13" s="187">
        <v>1</v>
      </c>
      <c r="B13" s="6" t="s">
        <v>55</v>
      </c>
      <c r="C13" s="189">
        <v>202</v>
      </c>
      <c r="D13" s="187">
        <v>165</v>
      </c>
      <c r="E13" s="192">
        <v>277</v>
      </c>
      <c r="F13" s="187">
        <v>143</v>
      </c>
      <c r="G13" s="187">
        <v>183</v>
      </c>
      <c r="H13" s="187">
        <v>148</v>
      </c>
      <c r="I13" s="187">
        <v>1118</v>
      </c>
      <c r="J13" s="187">
        <f>COUNT(C13:H13)</f>
        <v>6</v>
      </c>
      <c r="K13" s="191">
        <f>SUM(I13/J13)</f>
        <v>186.33333333333334</v>
      </c>
      <c r="L13" s="183" t="s">
        <v>100</v>
      </c>
    </row>
    <row r="14" spans="1:12" ht="15.6" thickBot="1" x14ac:dyDescent="0.3">
      <c r="A14" s="187">
        <v>2</v>
      </c>
      <c r="B14" s="6" t="s">
        <v>153</v>
      </c>
      <c r="C14" s="187">
        <v>157</v>
      </c>
      <c r="D14" s="187">
        <v>163</v>
      </c>
      <c r="E14" s="189">
        <v>238</v>
      </c>
      <c r="F14" s="187">
        <v>171</v>
      </c>
      <c r="G14" s="187">
        <v>190</v>
      </c>
      <c r="H14" s="187">
        <v>171</v>
      </c>
      <c r="I14" s="187">
        <v>1090</v>
      </c>
      <c r="J14" s="187">
        <f t="shared" ref="J14:J21" si="2">COUNT(C14:H14)</f>
        <v>6</v>
      </c>
      <c r="K14" s="191">
        <f t="shared" ref="K14:K22" si="3">SUM(I14/J14)</f>
        <v>181.66666666666666</v>
      </c>
      <c r="L14" s="183" t="s">
        <v>100</v>
      </c>
    </row>
    <row r="15" spans="1:12" ht="15.6" thickBot="1" x14ac:dyDescent="0.3">
      <c r="A15" s="187">
        <v>3</v>
      </c>
      <c r="B15" s="6" t="s">
        <v>154</v>
      </c>
      <c r="C15" s="189">
        <v>212</v>
      </c>
      <c r="D15" s="187">
        <v>160</v>
      </c>
      <c r="E15" s="187">
        <v>175</v>
      </c>
      <c r="F15" s="187">
        <v>161</v>
      </c>
      <c r="G15" s="189">
        <v>209</v>
      </c>
      <c r="H15" s="187">
        <v>177</v>
      </c>
      <c r="I15" s="187">
        <v>1094</v>
      </c>
      <c r="J15" s="187">
        <f t="shared" si="2"/>
        <v>6</v>
      </c>
      <c r="K15" s="191">
        <f t="shared" si="3"/>
        <v>182.33333333333334</v>
      </c>
      <c r="L15" s="183" t="s">
        <v>100</v>
      </c>
    </row>
    <row r="16" spans="1:12" ht="15.6" thickBot="1" x14ac:dyDescent="0.3">
      <c r="A16" s="187">
        <v>4</v>
      </c>
      <c r="B16" s="6" t="s">
        <v>82</v>
      </c>
      <c r="C16" s="187">
        <v>156</v>
      </c>
      <c r="D16" s="187">
        <v>157</v>
      </c>
      <c r="E16" s="187">
        <v>169</v>
      </c>
      <c r="F16" s="187">
        <v>193</v>
      </c>
      <c r="G16" s="187">
        <v>166</v>
      </c>
      <c r="H16" s="187">
        <v>187</v>
      </c>
      <c r="I16" s="187">
        <v>1028</v>
      </c>
      <c r="J16" s="187">
        <f t="shared" si="2"/>
        <v>6</v>
      </c>
      <c r="K16" s="191">
        <f t="shared" si="3"/>
        <v>171.33333333333334</v>
      </c>
      <c r="L16" s="183" t="s">
        <v>100</v>
      </c>
    </row>
    <row r="17" spans="1:12" ht="15.6" thickBot="1" x14ac:dyDescent="0.3">
      <c r="A17" s="187">
        <v>5</v>
      </c>
      <c r="B17" s="6" t="s">
        <v>75</v>
      </c>
      <c r="C17" s="187">
        <v>158</v>
      </c>
      <c r="D17" s="187">
        <v>127</v>
      </c>
      <c r="E17" s="187">
        <v>195</v>
      </c>
      <c r="F17" s="187">
        <v>137</v>
      </c>
      <c r="G17" s="187">
        <v>187</v>
      </c>
      <c r="H17" s="187">
        <v>158</v>
      </c>
      <c r="I17" s="187">
        <v>962</v>
      </c>
      <c r="J17" s="187">
        <f t="shared" si="2"/>
        <v>6</v>
      </c>
      <c r="K17" s="191">
        <f t="shared" si="3"/>
        <v>160.33333333333334</v>
      </c>
      <c r="L17" s="183" t="s">
        <v>100</v>
      </c>
    </row>
    <row r="18" spans="1:12" ht="15.6" thickBot="1" x14ac:dyDescent="0.3">
      <c r="A18" s="187">
        <v>6</v>
      </c>
      <c r="B18" s="6" t="s">
        <v>45</v>
      </c>
      <c r="C18" s="187">
        <v>180</v>
      </c>
      <c r="D18" s="187">
        <v>169</v>
      </c>
      <c r="E18" s="187">
        <v>162</v>
      </c>
      <c r="F18" s="187">
        <v>164</v>
      </c>
      <c r="G18" s="187">
        <v>177</v>
      </c>
      <c r="H18" s="187">
        <v>145</v>
      </c>
      <c r="I18" s="187">
        <v>997</v>
      </c>
      <c r="J18" s="187">
        <f t="shared" si="2"/>
        <v>6</v>
      </c>
      <c r="K18" s="191">
        <f t="shared" si="3"/>
        <v>166.16666666666666</v>
      </c>
      <c r="L18" s="183" t="s">
        <v>100</v>
      </c>
    </row>
    <row r="19" spans="1:12" ht="15.6" thickBot="1" x14ac:dyDescent="0.3">
      <c r="A19" s="187">
        <v>7</v>
      </c>
      <c r="B19" s="6" t="s">
        <v>19</v>
      </c>
      <c r="C19" s="187">
        <v>157</v>
      </c>
      <c r="D19" s="189">
        <v>202</v>
      </c>
      <c r="E19" s="187">
        <v>180</v>
      </c>
      <c r="F19" s="187">
        <v>149</v>
      </c>
      <c r="G19" s="187">
        <v>170</v>
      </c>
      <c r="H19" s="187">
        <v>149</v>
      </c>
      <c r="I19" s="187">
        <v>1007</v>
      </c>
      <c r="J19" s="187">
        <f t="shared" si="2"/>
        <v>6</v>
      </c>
      <c r="K19" s="191">
        <f t="shared" si="3"/>
        <v>167.83333333333334</v>
      </c>
      <c r="L19" s="183" t="s">
        <v>100</v>
      </c>
    </row>
    <row r="20" spans="1:12" ht="15.6" thickBot="1" x14ac:dyDescent="0.3">
      <c r="A20" s="187">
        <v>8</v>
      </c>
      <c r="B20" s="6" t="s">
        <v>57</v>
      </c>
      <c r="C20" s="187">
        <v>148</v>
      </c>
      <c r="D20" s="187">
        <v>185</v>
      </c>
      <c r="E20" s="187">
        <v>168</v>
      </c>
      <c r="F20" s="187">
        <v>180</v>
      </c>
      <c r="G20" s="187">
        <v>149</v>
      </c>
      <c r="H20" s="187">
        <v>162</v>
      </c>
      <c r="I20" s="187">
        <v>992</v>
      </c>
      <c r="J20" s="187">
        <f t="shared" si="2"/>
        <v>6</v>
      </c>
      <c r="K20" s="191">
        <f t="shared" si="3"/>
        <v>165.33333333333334</v>
      </c>
      <c r="L20" s="183" t="s">
        <v>100</v>
      </c>
    </row>
    <row r="21" spans="1:12" ht="15.6" thickBot="1" x14ac:dyDescent="0.3">
      <c r="A21" s="187">
        <v>9</v>
      </c>
      <c r="B21" s="6" t="s">
        <v>147</v>
      </c>
      <c r="C21" s="189">
        <v>201</v>
      </c>
      <c r="D21" s="187">
        <v>191</v>
      </c>
      <c r="E21" s="187">
        <v>125</v>
      </c>
      <c r="F21" s="187">
        <v>146</v>
      </c>
      <c r="G21" s="187">
        <v>134</v>
      </c>
      <c r="H21" s="187">
        <v>146</v>
      </c>
      <c r="I21" s="187">
        <v>943</v>
      </c>
      <c r="J21" s="187">
        <f t="shared" si="2"/>
        <v>6</v>
      </c>
      <c r="K21" s="191">
        <f t="shared" si="3"/>
        <v>157.16666666666666</v>
      </c>
      <c r="L21" s="183" t="s">
        <v>100</v>
      </c>
    </row>
    <row r="22" spans="1:12" ht="16.2" thickBot="1" x14ac:dyDescent="0.3">
      <c r="A22" s="187"/>
      <c r="B22" s="231" t="s">
        <v>96</v>
      </c>
      <c r="C22" s="232">
        <f>COUNTIF(C13:H21,"&gt;199")</f>
        <v>7</v>
      </c>
      <c r="D22" s="187"/>
      <c r="E22" s="187"/>
      <c r="F22" s="187"/>
      <c r="G22" s="187"/>
      <c r="H22" s="187"/>
      <c r="I22" s="233">
        <f>SUM(I13:I21)</f>
        <v>9231</v>
      </c>
      <c r="J22" s="233">
        <f>SUM(J13:J21)</f>
        <v>54</v>
      </c>
      <c r="K22" s="234">
        <f t="shared" si="3"/>
        <v>170.94444444444446</v>
      </c>
    </row>
    <row r="23" spans="1:12" ht="15.6" thickBot="1" x14ac:dyDescent="0.3">
      <c r="A23" s="187"/>
      <c r="B23" s="6"/>
      <c r="C23" s="189"/>
      <c r="D23" s="187"/>
      <c r="E23" s="187"/>
      <c r="F23" s="187"/>
      <c r="G23" s="187"/>
      <c r="H23" s="187"/>
      <c r="I23" s="187"/>
      <c r="J23" s="187"/>
      <c r="K23" s="187"/>
    </row>
    <row r="24" spans="1:12" ht="15.6" thickBot="1" x14ac:dyDescent="0.3">
      <c r="A24" s="187">
        <v>1</v>
      </c>
      <c r="B24" s="6" t="s">
        <v>148</v>
      </c>
      <c r="C24" s="187">
        <v>195</v>
      </c>
      <c r="D24" s="187">
        <v>143</v>
      </c>
      <c r="E24" s="192">
        <v>250</v>
      </c>
      <c r="F24" s="187">
        <v>151</v>
      </c>
      <c r="G24" s="187">
        <v>180</v>
      </c>
      <c r="H24" s="189">
        <v>249</v>
      </c>
      <c r="I24" s="187">
        <v>1168</v>
      </c>
      <c r="J24" s="187">
        <f t="shared" ref="J24:J42" si="4">COUNT(C24:H24)</f>
        <v>6</v>
      </c>
      <c r="K24" s="191">
        <f t="shared" ref="K24:K42" si="5">SUM(I24/J24)</f>
        <v>194.66666666666666</v>
      </c>
      <c r="L24" s="183" t="s">
        <v>101</v>
      </c>
    </row>
    <row r="25" spans="1:12" ht="15.6" thickBot="1" x14ac:dyDescent="0.3">
      <c r="A25" s="187">
        <v>2</v>
      </c>
      <c r="B25" s="6" t="s">
        <v>141</v>
      </c>
      <c r="C25" s="187">
        <v>137</v>
      </c>
      <c r="D25" s="187">
        <v>158</v>
      </c>
      <c r="E25" s="187">
        <v>195</v>
      </c>
      <c r="F25" s="189">
        <v>219</v>
      </c>
      <c r="G25" s="187">
        <v>169</v>
      </c>
      <c r="H25" s="187">
        <v>169</v>
      </c>
      <c r="I25" s="187">
        <v>1047</v>
      </c>
      <c r="J25" s="187">
        <f t="shared" si="4"/>
        <v>6</v>
      </c>
      <c r="K25" s="191">
        <f t="shared" si="5"/>
        <v>174.5</v>
      </c>
      <c r="L25" s="183" t="s">
        <v>101</v>
      </c>
    </row>
    <row r="26" spans="1:12" ht="15.6" thickBot="1" x14ac:dyDescent="0.3">
      <c r="A26" s="187">
        <v>3</v>
      </c>
      <c r="B26" s="6" t="s">
        <v>65</v>
      </c>
      <c r="C26" s="189">
        <v>218</v>
      </c>
      <c r="D26" s="187">
        <v>128</v>
      </c>
      <c r="E26" s="189">
        <v>225</v>
      </c>
      <c r="F26" s="187">
        <v>156</v>
      </c>
      <c r="G26" s="187">
        <v>137</v>
      </c>
      <c r="H26" s="189">
        <v>204</v>
      </c>
      <c r="I26" s="187">
        <v>1068</v>
      </c>
      <c r="J26" s="187">
        <f t="shared" si="4"/>
        <v>6</v>
      </c>
      <c r="K26" s="191">
        <f t="shared" si="5"/>
        <v>178</v>
      </c>
      <c r="L26" s="183" t="s">
        <v>101</v>
      </c>
    </row>
    <row r="27" spans="1:12" ht="15.6" thickBot="1" x14ac:dyDescent="0.3">
      <c r="A27" s="187">
        <v>4</v>
      </c>
      <c r="B27" s="6" t="s">
        <v>79</v>
      </c>
      <c r="C27" s="187">
        <v>182</v>
      </c>
      <c r="D27" s="187">
        <v>180</v>
      </c>
      <c r="E27" s="187">
        <v>138</v>
      </c>
      <c r="F27" s="187">
        <v>183</v>
      </c>
      <c r="G27" s="187">
        <v>179</v>
      </c>
      <c r="H27" s="187">
        <v>170</v>
      </c>
      <c r="I27" s="187">
        <v>1032</v>
      </c>
      <c r="J27" s="187">
        <f t="shared" si="4"/>
        <v>6</v>
      </c>
      <c r="K27" s="191">
        <f t="shared" si="5"/>
        <v>172</v>
      </c>
      <c r="L27" s="183" t="s">
        <v>101</v>
      </c>
    </row>
    <row r="28" spans="1:12" ht="15.6" thickBot="1" x14ac:dyDescent="0.3">
      <c r="A28" s="187">
        <v>5</v>
      </c>
      <c r="B28" s="6" t="s">
        <v>26</v>
      </c>
      <c r="C28" s="187">
        <v>177</v>
      </c>
      <c r="D28" s="187">
        <v>172</v>
      </c>
      <c r="E28" s="187">
        <v>104</v>
      </c>
      <c r="F28" s="187">
        <v>114</v>
      </c>
      <c r="G28" s="187">
        <v>132</v>
      </c>
      <c r="H28" s="189">
        <v>224</v>
      </c>
      <c r="I28" s="187">
        <v>923</v>
      </c>
      <c r="J28" s="187">
        <f t="shared" si="4"/>
        <v>6</v>
      </c>
      <c r="K28" s="191">
        <f t="shared" si="5"/>
        <v>153.83333333333334</v>
      </c>
      <c r="L28" s="183" t="s">
        <v>101</v>
      </c>
    </row>
    <row r="29" spans="1:12" ht="15.6" thickBot="1" x14ac:dyDescent="0.3">
      <c r="A29" s="187">
        <v>6</v>
      </c>
      <c r="B29" s="6" t="s">
        <v>169</v>
      </c>
      <c r="C29" s="187">
        <v>165</v>
      </c>
      <c r="D29" s="187">
        <v>133</v>
      </c>
      <c r="E29" s="187">
        <v>142</v>
      </c>
      <c r="F29" s="187">
        <v>167</v>
      </c>
      <c r="G29" s="187">
        <v>149</v>
      </c>
      <c r="H29" s="187">
        <v>191</v>
      </c>
      <c r="I29" s="187">
        <v>947</v>
      </c>
      <c r="J29" s="187">
        <f t="shared" si="4"/>
        <v>6</v>
      </c>
      <c r="K29" s="191">
        <f t="shared" si="5"/>
        <v>157.83333333333334</v>
      </c>
      <c r="L29" s="183" t="s">
        <v>101</v>
      </c>
    </row>
    <row r="30" spans="1:12" ht="15.6" thickBot="1" x14ac:dyDescent="0.3">
      <c r="A30" s="187">
        <v>7</v>
      </c>
      <c r="B30" s="6" t="s">
        <v>149</v>
      </c>
      <c r="C30" s="187">
        <v>130</v>
      </c>
      <c r="D30" s="187">
        <v>142</v>
      </c>
      <c r="E30" s="187">
        <v>158</v>
      </c>
      <c r="F30" s="189">
        <v>212</v>
      </c>
      <c r="G30" s="187">
        <v>123</v>
      </c>
      <c r="H30" s="187">
        <v>164</v>
      </c>
      <c r="I30" s="187">
        <v>929</v>
      </c>
      <c r="J30" s="187">
        <f t="shared" si="4"/>
        <v>6</v>
      </c>
      <c r="K30" s="191">
        <f t="shared" si="5"/>
        <v>154.83333333333334</v>
      </c>
      <c r="L30" s="183" t="s">
        <v>101</v>
      </c>
    </row>
    <row r="31" spans="1:12" ht="15.6" thickBot="1" x14ac:dyDescent="0.3">
      <c r="A31" s="187">
        <v>8</v>
      </c>
      <c r="B31" s="6" t="s">
        <v>174</v>
      </c>
      <c r="C31" s="187">
        <v>177</v>
      </c>
      <c r="D31" s="187">
        <v>155</v>
      </c>
      <c r="E31" s="187">
        <v>169</v>
      </c>
      <c r="F31" s="187">
        <v>155</v>
      </c>
      <c r="G31" s="187">
        <v>131</v>
      </c>
      <c r="H31" s="187">
        <v>153</v>
      </c>
      <c r="I31" s="187">
        <v>940</v>
      </c>
      <c r="J31" s="187">
        <f t="shared" si="4"/>
        <v>6</v>
      </c>
      <c r="K31" s="191">
        <f t="shared" si="5"/>
        <v>156.66666666666666</v>
      </c>
      <c r="L31" s="183" t="s">
        <v>101</v>
      </c>
    </row>
    <row r="32" spans="1:12" ht="15.6" thickBot="1" x14ac:dyDescent="0.3">
      <c r="A32" s="187">
        <v>9</v>
      </c>
      <c r="B32" s="6" t="s">
        <v>157</v>
      </c>
      <c r="C32" s="187">
        <v>118</v>
      </c>
      <c r="D32" s="187">
        <v>125</v>
      </c>
      <c r="E32" s="187">
        <v>160</v>
      </c>
      <c r="F32" s="187">
        <v>127</v>
      </c>
      <c r="G32" s="187">
        <v>179</v>
      </c>
      <c r="H32" s="187">
        <v>151</v>
      </c>
      <c r="I32" s="187">
        <v>860</v>
      </c>
      <c r="J32" s="187">
        <f t="shared" si="4"/>
        <v>6</v>
      </c>
      <c r="K32" s="191">
        <f t="shared" si="5"/>
        <v>143.33333333333334</v>
      </c>
      <c r="L32" s="183" t="s">
        <v>101</v>
      </c>
    </row>
    <row r="33" spans="1:12" ht="15.6" thickBot="1" x14ac:dyDescent="0.3">
      <c r="A33" s="187">
        <v>10</v>
      </c>
      <c r="B33" s="6" t="s">
        <v>140</v>
      </c>
      <c r="C33" s="187">
        <v>124</v>
      </c>
      <c r="D33" s="187">
        <v>132</v>
      </c>
      <c r="E33" s="187">
        <v>162</v>
      </c>
      <c r="F33" s="187">
        <v>187</v>
      </c>
      <c r="G33" s="187">
        <v>167</v>
      </c>
      <c r="H33" s="187">
        <v>128</v>
      </c>
      <c r="I33" s="187">
        <v>900</v>
      </c>
      <c r="J33" s="187">
        <f t="shared" si="4"/>
        <v>6</v>
      </c>
      <c r="K33" s="191">
        <f t="shared" si="5"/>
        <v>150</v>
      </c>
      <c r="L33" s="183" t="s">
        <v>101</v>
      </c>
    </row>
    <row r="34" spans="1:12" ht="15.6" thickBot="1" x14ac:dyDescent="0.3">
      <c r="A34" s="187">
        <v>11</v>
      </c>
      <c r="B34" s="6" t="s">
        <v>184</v>
      </c>
      <c r="C34" s="187">
        <v>155</v>
      </c>
      <c r="D34" s="187">
        <v>191</v>
      </c>
      <c r="E34" s="187">
        <v>128</v>
      </c>
      <c r="F34" s="187">
        <v>128</v>
      </c>
      <c r="G34" s="187">
        <v>171</v>
      </c>
      <c r="H34" s="187">
        <v>138</v>
      </c>
      <c r="I34" s="187">
        <v>911</v>
      </c>
      <c r="J34" s="187">
        <f t="shared" si="4"/>
        <v>6</v>
      </c>
      <c r="K34" s="191">
        <f t="shared" si="5"/>
        <v>151.83333333333334</v>
      </c>
      <c r="L34" s="183" t="s">
        <v>101</v>
      </c>
    </row>
    <row r="35" spans="1:12" ht="15.6" thickBot="1" x14ac:dyDescent="0.3">
      <c r="A35" s="187">
        <v>12</v>
      </c>
      <c r="B35" s="6" t="s">
        <v>21</v>
      </c>
      <c r="C35" s="187">
        <v>148</v>
      </c>
      <c r="D35" s="187">
        <v>167</v>
      </c>
      <c r="E35" s="187">
        <v>146</v>
      </c>
      <c r="F35" s="187">
        <v>159</v>
      </c>
      <c r="G35" s="189">
        <v>202</v>
      </c>
      <c r="H35" s="187">
        <v>158</v>
      </c>
      <c r="I35" s="187">
        <v>980</v>
      </c>
      <c r="J35" s="187">
        <f t="shared" si="4"/>
        <v>6</v>
      </c>
      <c r="K35" s="191">
        <f t="shared" si="5"/>
        <v>163.33333333333334</v>
      </c>
      <c r="L35" s="183" t="s">
        <v>101</v>
      </c>
    </row>
    <row r="36" spans="1:12" ht="15.6" thickBot="1" x14ac:dyDescent="0.3">
      <c r="A36" s="187">
        <v>13</v>
      </c>
      <c r="B36" s="6" t="s">
        <v>150</v>
      </c>
      <c r="C36" s="187">
        <v>143</v>
      </c>
      <c r="D36" s="187">
        <v>149</v>
      </c>
      <c r="E36" s="187">
        <v>188</v>
      </c>
      <c r="F36" s="187">
        <v>165</v>
      </c>
      <c r="G36" s="187">
        <v>153</v>
      </c>
      <c r="H36" s="187">
        <v>124</v>
      </c>
      <c r="I36" s="187">
        <v>922</v>
      </c>
      <c r="J36" s="187">
        <f t="shared" si="4"/>
        <v>6</v>
      </c>
      <c r="K36" s="191">
        <f t="shared" si="5"/>
        <v>153.66666666666666</v>
      </c>
      <c r="L36" s="183" t="s">
        <v>101</v>
      </c>
    </row>
    <row r="37" spans="1:12" ht="15.6" thickBot="1" x14ac:dyDescent="0.3">
      <c r="A37" s="187">
        <v>14</v>
      </c>
      <c r="B37" s="6" t="s">
        <v>25</v>
      </c>
      <c r="C37" s="187">
        <v>113</v>
      </c>
      <c r="D37" s="187">
        <v>172</v>
      </c>
      <c r="E37" s="187">
        <v>144</v>
      </c>
      <c r="F37" s="187">
        <v>140</v>
      </c>
      <c r="G37" s="187">
        <v>162</v>
      </c>
      <c r="H37" s="187">
        <v>134</v>
      </c>
      <c r="I37" s="187">
        <v>865</v>
      </c>
      <c r="J37" s="187">
        <f t="shared" si="4"/>
        <v>6</v>
      </c>
      <c r="K37" s="191">
        <f t="shared" si="5"/>
        <v>144.16666666666666</v>
      </c>
      <c r="L37" s="183" t="s">
        <v>101</v>
      </c>
    </row>
    <row r="38" spans="1:12" ht="15.6" thickBot="1" x14ac:dyDescent="0.3">
      <c r="A38" s="187">
        <v>15</v>
      </c>
      <c r="B38" s="6" t="s">
        <v>43</v>
      </c>
      <c r="C38" s="187">
        <v>156</v>
      </c>
      <c r="D38" s="187">
        <v>167</v>
      </c>
      <c r="E38" s="187">
        <v>160</v>
      </c>
      <c r="F38" s="187">
        <v>130</v>
      </c>
      <c r="G38" s="187">
        <v>136</v>
      </c>
      <c r="H38" s="187">
        <v>134</v>
      </c>
      <c r="I38" s="187">
        <v>883</v>
      </c>
      <c r="J38" s="187">
        <f t="shared" si="4"/>
        <v>6</v>
      </c>
      <c r="K38" s="191">
        <f t="shared" si="5"/>
        <v>147.16666666666666</v>
      </c>
      <c r="L38" s="183" t="s">
        <v>101</v>
      </c>
    </row>
    <row r="39" spans="1:12" ht="15.6" thickBot="1" x14ac:dyDescent="0.3">
      <c r="A39" s="187">
        <v>16</v>
      </c>
      <c r="B39" s="6" t="s">
        <v>168</v>
      </c>
      <c r="C39" s="187">
        <v>137</v>
      </c>
      <c r="D39" s="187">
        <v>163</v>
      </c>
      <c r="E39" s="187">
        <v>148</v>
      </c>
      <c r="F39" s="187">
        <v>159</v>
      </c>
      <c r="G39" s="187">
        <v>172</v>
      </c>
      <c r="H39" s="187">
        <v>166</v>
      </c>
      <c r="I39" s="187">
        <v>945</v>
      </c>
      <c r="J39" s="187">
        <f t="shared" si="4"/>
        <v>6</v>
      </c>
      <c r="K39" s="191">
        <f t="shared" si="5"/>
        <v>157.5</v>
      </c>
      <c r="L39" s="183" t="s">
        <v>101</v>
      </c>
    </row>
    <row r="40" spans="1:12" ht="15.6" thickBot="1" x14ac:dyDescent="0.3">
      <c r="A40" s="187">
        <v>17</v>
      </c>
      <c r="B40" s="6" t="s">
        <v>24</v>
      </c>
      <c r="C40" s="187">
        <v>105</v>
      </c>
      <c r="D40" s="187">
        <v>110</v>
      </c>
      <c r="E40" s="187">
        <v>129</v>
      </c>
      <c r="F40" s="187">
        <v>173</v>
      </c>
      <c r="G40" s="187">
        <v>126</v>
      </c>
      <c r="H40" s="187">
        <v>118</v>
      </c>
      <c r="I40" s="187">
        <v>761</v>
      </c>
      <c r="J40" s="187">
        <f t="shared" si="4"/>
        <v>6</v>
      </c>
      <c r="K40" s="191">
        <f t="shared" si="5"/>
        <v>126.83333333333333</v>
      </c>
      <c r="L40" s="183" t="s">
        <v>101</v>
      </c>
    </row>
    <row r="41" spans="1:12" ht="15.6" thickBot="1" x14ac:dyDescent="0.3">
      <c r="A41" s="187">
        <v>18</v>
      </c>
      <c r="B41" s="6" t="s">
        <v>31</v>
      </c>
      <c r="C41" s="187">
        <v>168</v>
      </c>
      <c r="D41" s="187">
        <v>160</v>
      </c>
      <c r="E41" s="187">
        <v>168</v>
      </c>
      <c r="F41" s="187">
        <v>131</v>
      </c>
      <c r="G41" s="187">
        <v>100</v>
      </c>
      <c r="H41" s="187">
        <v>169</v>
      </c>
      <c r="I41" s="187">
        <v>896</v>
      </c>
      <c r="J41" s="187">
        <f t="shared" si="4"/>
        <v>6</v>
      </c>
      <c r="K41" s="191">
        <f t="shared" si="5"/>
        <v>149.33333333333334</v>
      </c>
      <c r="L41" s="183" t="s">
        <v>101</v>
      </c>
    </row>
    <row r="42" spans="1:12" ht="15.6" thickBot="1" x14ac:dyDescent="0.3">
      <c r="A42" s="187">
        <v>19</v>
      </c>
      <c r="B42" s="6" t="s">
        <v>170</v>
      </c>
      <c r="C42" s="187">
        <v>100</v>
      </c>
      <c r="D42" s="187">
        <v>142</v>
      </c>
      <c r="E42" s="187">
        <v>106</v>
      </c>
      <c r="F42" s="187">
        <v>172</v>
      </c>
      <c r="G42" s="187">
        <v>144</v>
      </c>
      <c r="H42" s="187">
        <v>127</v>
      </c>
      <c r="I42" s="187">
        <v>791</v>
      </c>
      <c r="J42" s="187">
        <f t="shared" si="4"/>
        <v>6</v>
      </c>
      <c r="K42" s="191">
        <f t="shared" si="5"/>
        <v>131.83333333333334</v>
      </c>
      <c r="L42" s="183" t="s">
        <v>101</v>
      </c>
    </row>
    <row r="43" spans="1:12" ht="16.2" thickBot="1" x14ac:dyDescent="0.3">
      <c r="A43" s="187"/>
      <c r="B43" s="231" t="s">
        <v>96</v>
      </c>
      <c r="C43" s="232">
        <f>COUNTIF(C24:H42,"&gt;199")</f>
        <v>9</v>
      </c>
      <c r="D43" s="187"/>
      <c r="E43" s="187"/>
      <c r="F43" s="187"/>
      <c r="G43" s="187"/>
      <c r="H43" s="187"/>
      <c r="I43" s="233">
        <f>SUM(I24:I42)</f>
        <v>17768</v>
      </c>
      <c r="J43" s="233">
        <f>SUM(J24:J42)</f>
        <v>114</v>
      </c>
      <c r="K43" s="234">
        <f>SUM(I43/J43)</f>
        <v>155.85964912280701</v>
      </c>
    </row>
    <row r="44" spans="1:12" ht="15.6" thickBot="1" x14ac:dyDescent="0.3">
      <c r="A44" s="187"/>
      <c r="B44" s="6"/>
      <c r="C44" s="187"/>
      <c r="D44" s="187"/>
      <c r="E44" s="187"/>
      <c r="F44" s="187"/>
      <c r="G44" s="187"/>
      <c r="H44" s="187"/>
      <c r="I44" s="187"/>
      <c r="J44" s="187"/>
      <c r="K44" s="187"/>
    </row>
    <row r="45" spans="1:12" ht="15.6" thickBot="1" x14ac:dyDescent="0.3">
      <c r="A45" s="187">
        <v>1</v>
      </c>
      <c r="B45" s="6" t="s">
        <v>12</v>
      </c>
      <c r="C45" s="187">
        <v>153</v>
      </c>
      <c r="D45" s="187">
        <v>182</v>
      </c>
      <c r="E45" s="187">
        <v>165</v>
      </c>
      <c r="F45" s="187">
        <v>176</v>
      </c>
      <c r="G45" s="187">
        <v>143</v>
      </c>
      <c r="H45" s="187">
        <v>199</v>
      </c>
      <c r="I45" s="187">
        <v>1018</v>
      </c>
      <c r="J45" s="187">
        <f t="shared" ref="J45:J57" si="6">COUNT(C45:H45)</f>
        <v>6</v>
      </c>
      <c r="K45" s="191">
        <f t="shared" ref="K45:K57" si="7">SUM(I45/J45)</f>
        <v>169.66666666666666</v>
      </c>
      <c r="L45" s="183" t="s">
        <v>103</v>
      </c>
    </row>
    <row r="46" spans="1:12" ht="15.6" thickBot="1" x14ac:dyDescent="0.3">
      <c r="A46" s="187">
        <v>1</v>
      </c>
      <c r="B46" s="6" t="s">
        <v>35</v>
      </c>
      <c r="C46" s="187">
        <v>184</v>
      </c>
      <c r="D46" s="187">
        <v>142</v>
      </c>
      <c r="E46" s="187">
        <v>180</v>
      </c>
      <c r="F46" s="187">
        <v>189</v>
      </c>
      <c r="G46" s="187">
        <v>193</v>
      </c>
      <c r="H46" s="189">
        <v>208</v>
      </c>
      <c r="I46" s="187">
        <v>1096</v>
      </c>
      <c r="J46" s="187">
        <f t="shared" si="6"/>
        <v>6</v>
      </c>
      <c r="K46" s="191">
        <f t="shared" si="7"/>
        <v>182.66666666666666</v>
      </c>
      <c r="L46" s="183" t="s">
        <v>103</v>
      </c>
    </row>
    <row r="47" spans="1:12" ht="15.6" thickBot="1" x14ac:dyDescent="0.3">
      <c r="A47" s="187">
        <v>2</v>
      </c>
      <c r="B47" s="6" t="s">
        <v>34</v>
      </c>
      <c r="C47" s="187">
        <v>177</v>
      </c>
      <c r="D47" s="187">
        <v>145</v>
      </c>
      <c r="E47" s="187">
        <v>165</v>
      </c>
      <c r="F47" s="187">
        <v>191</v>
      </c>
      <c r="G47" s="187">
        <v>166</v>
      </c>
      <c r="H47" s="187">
        <v>188</v>
      </c>
      <c r="I47" s="187">
        <v>1032</v>
      </c>
      <c r="J47" s="187">
        <f t="shared" si="6"/>
        <v>6</v>
      </c>
      <c r="K47" s="191">
        <f t="shared" si="7"/>
        <v>172</v>
      </c>
      <c r="L47" s="183" t="s">
        <v>103</v>
      </c>
    </row>
    <row r="48" spans="1:12" ht="15.6" thickBot="1" x14ac:dyDescent="0.3">
      <c r="A48" s="187">
        <v>3</v>
      </c>
      <c r="B48" s="6" t="s">
        <v>47</v>
      </c>
      <c r="C48" s="187">
        <v>169</v>
      </c>
      <c r="D48" s="187">
        <v>185</v>
      </c>
      <c r="E48" s="187">
        <v>155</v>
      </c>
      <c r="F48" s="187">
        <v>181</v>
      </c>
      <c r="G48" s="187">
        <v>131</v>
      </c>
      <c r="H48" s="187">
        <v>178</v>
      </c>
      <c r="I48" s="187">
        <v>999</v>
      </c>
      <c r="J48" s="187">
        <f t="shared" si="6"/>
        <v>6</v>
      </c>
      <c r="K48" s="191">
        <f t="shared" si="7"/>
        <v>166.5</v>
      </c>
      <c r="L48" s="183" t="s">
        <v>103</v>
      </c>
    </row>
    <row r="49" spans="1:12" ht="15.6" thickBot="1" x14ac:dyDescent="0.3">
      <c r="A49" s="187">
        <v>4</v>
      </c>
      <c r="B49" s="6" t="s">
        <v>50</v>
      </c>
      <c r="C49" s="187">
        <v>167</v>
      </c>
      <c r="D49" s="187">
        <v>162</v>
      </c>
      <c r="E49" s="187">
        <v>160</v>
      </c>
      <c r="F49" s="187">
        <v>148</v>
      </c>
      <c r="G49" s="187">
        <v>138</v>
      </c>
      <c r="H49" s="187">
        <v>145</v>
      </c>
      <c r="I49" s="187">
        <v>920</v>
      </c>
      <c r="J49" s="187">
        <f t="shared" si="6"/>
        <v>6</v>
      </c>
      <c r="K49" s="191">
        <f t="shared" si="7"/>
        <v>153.33333333333334</v>
      </c>
      <c r="L49" s="183" t="s">
        <v>103</v>
      </c>
    </row>
    <row r="50" spans="1:12" ht="15.6" thickBot="1" x14ac:dyDescent="0.3">
      <c r="A50" s="187">
        <v>5</v>
      </c>
      <c r="B50" s="6" t="s">
        <v>162</v>
      </c>
      <c r="C50" s="187">
        <v>129</v>
      </c>
      <c r="D50" s="187">
        <v>154</v>
      </c>
      <c r="E50" s="187">
        <v>165</v>
      </c>
      <c r="F50" s="187">
        <v>171</v>
      </c>
      <c r="G50" s="187">
        <v>141</v>
      </c>
      <c r="H50" s="187">
        <v>162</v>
      </c>
      <c r="I50" s="187">
        <v>922</v>
      </c>
      <c r="J50" s="187">
        <f t="shared" si="6"/>
        <v>6</v>
      </c>
      <c r="K50" s="191">
        <f t="shared" si="7"/>
        <v>153.66666666666666</v>
      </c>
      <c r="L50" s="183" t="s">
        <v>103</v>
      </c>
    </row>
    <row r="51" spans="1:12" ht="15.6" thickBot="1" x14ac:dyDescent="0.3">
      <c r="A51" s="187">
        <v>6</v>
      </c>
      <c r="B51" s="6" t="s">
        <v>138</v>
      </c>
      <c r="C51" s="187">
        <v>134</v>
      </c>
      <c r="D51" s="187">
        <v>126</v>
      </c>
      <c r="E51" s="187">
        <v>169</v>
      </c>
      <c r="F51" s="187">
        <v>151</v>
      </c>
      <c r="G51" s="187">
        <v>157</v>
      </c>
      <c r="H51" s="187">
        <v>148</v>
      </c>
      <c r="I51" s="187">
        <v>885</v>
      </c>
      <c r="J51" s="187">
        <f t="shared" si="6"/>
        <v>6</v>
      </c>
      <c r="K51" s="191">
        <f t="shared" si="7"/>
        <v>147.5</v>
      </c>
      <c r="L51" s="183" t="s">
        <v>103</v>
      </c>
    </row>
    <row r="52" spans="1:12" ht="15.6" thickBot="1" x14ac:dyDescent="0.3">
      <c r="A52" s="187">
        <v>7</v>
      </c>
      <c r="B52" s="6" t="s">
        <v>146</v>
      </c>
      <c r="C52" s="187">
        <v>170</v>
      </c>
      <c r="D52" s="187">
        <v>144</v>
      </c>
      <c r="E52" s="187">
        <v>131</v>
      </c>
      <c r="F52" s="187">
        <v>172</v>
      </c>
      <c r="G52" s="187">
        <v>170</v>
      </c>
      <c r="H52" s="187">
        <v>133</v>
      </c>
      <c r="I52" s="187">
        <v>920</v>
      </c>
      <c r="J52" s="187">
        <f t="shared" si="6"/>
        <v>6</v>
      </c>
      <c r="K52" s="191">
        <f t="shared" si="7"/>
        <v>153.33333333333334</v>
      </c>
      <c r="L52" s="183" t="s">
        <v>103</v>
      </c>
    </row>
    <row r="53" spans="1:12" ht="15.6" thickBot="1" x14ac:dyDescent="0.3">
      <c r="A53" s="187">
        <v>8</v>
      </c>
      <c r="B53" s="6" t="s">
        <v>167</v>
      </c>
      <c r="C53" s="187">
        <v>113</v>
      </c>
      <c r="D53" s="187">
        <v>147</v>
      </c>
      <c r="E53" s="187">
        <v>111</v>
      </c>
      <c r="F53" s="187">
        <v>128</v>
      </c>
      <c r="G53" s="187">
        <v>137</v>
      </c>
      <c r="H53" s="187">
        <v>134</v>
      </c>
      <c r="I53" s="187">
        <v>770</v>
      </c>
      <c r="J53" s="187">
        <f t="shared" si="6"/>
        <v>6</v>
      </c>
      <c r="K53" s="191">
        <f t="shared" si="7"/>
        <v>128.33333333333334</v>
      </c>
      <c r="L53" s="183" t="s">
        <v>103</v>
      </c>
    </row>
    <row r="54" spans="1:12" ht="15.6" thickBot="1" x14ac:dyDescent="0.3">
      <c r="A54" s="187">
        <v>9</v>
      </c>
      <c r="B54" s="6" t="s">
        <v>60</v>
      </c>
      <c r="C54" s="187">
        <v>117</v>
      </c>
      <c r="D54" s="187">
        <v>139</v>
      </c>
      <c r="E54" s="187">
        <v>123</v>
      </c>
      <c r="F54" s="187">
        <v>135</v>
      </c>
      <c r="G54" s="187">
        <v>145</v>
      </c>
      <c r="H54" s="187">
        <v>109</v>
      </c>
      <c r="I54" s="187">
        <v>768</v>
      </c>
      <c r="J54" s="187">
        <f t="shared" si="6"/>
        <v>6</v>
      </c>
      <c r="K54" s="191">
        <f t="shared" si="7"/>
        <v>128</v>
      </c>
      <c r="L54" s="183" t="s">
        <v>103</v>
      </c>
    </row>
    <row r="55" spans="1:12" ht="15.6" thickBot="1" x14ac:dyDescent="0.3">
      <c r="A55" s="187">
        <v>10</v>
      </c>
      <c r="B55" s="6" t="s">
        <v>16</v>
      </c>
      <c r="C55" s="187">
        <v>134</v>
      </c>
      <c r="D55" s="187">
        <v>129</v>
      </c>
      <c r="E55" s="187">
        <v>144</v>
      </c>
      <c r="F55" s="187">
        <v>129</v>
      </c>
      <c r="G55" s="187">
        <v>166</v>
      </c>
      <c r="H55" s="187">
        <v>116</v>
      </c>
      <c r="I55" s="187">
        <v>818</v>
      </c>
      <c r="J55" s="187">
        <f t="shared" si="6"/>
        <v>6</v>
      </c>
      <c r="K55" s="191">
        <f t="shared" si="7"/>
        <v>136.33333333333334</v>
      </c>
      <c r="L55" s="183" t="s">
        <v>103</v>
      </c>
    </row>
    <row r="56" spans="1:12" ht="15.6" thickBot="1" x14ac:dyDescent="0.3">
      <c r="A56" s="187">
        <v>11</v>
      </c>
      <c r="B56" s="6" t="s">
        <v>165</v>
      </c>
      <c r="C56" s="187">
        <v>139</v>
      </c>
      <c r="D56" s="187">
        <v>149</v>
      </c>
      <c r="E56" s="187">
        <v>130</v>
      </c>
      <c r="F56" s="187">
        <v>127</v>
      </c>
      <c r="G56" s="187">
        <v>98</v>
      </c>
      <c r="H56" s="187">
        <v>143</v>
      </c>
      <c r="I56" s="187">
        <v>786</v>
      </c>
      <c r="J56" s="187">
        <f t="shared" si="6"/>
        <v>6</v>
      </c>
      <c r="K56" s="191">
        <f t="shared" si="7"/>
        <v>131</v>
      </c>
      <c r="L56" s="183" t="s">
        <v>103</v>
      </c>
    </row>
    <row r="57" spans="1:12" ht="15.6" thickBot="1" x14ac:dyDescent="0.3">
      <c r="A57" s="187">
        <v>12</v>
      </c>
      <c r="B57" s="6" t="s">
        <v>18</v>
      </c>
      <c r="C57" s="187">
        <v>106</v>
      </c>
      <c r="D57" s="187">
        <v>103</v>
      </c>
      <c r="E57" s="187">
        <v>91</v>
      </c>
      <c r="F57" s="187"/>
      <c r="G57" s="187"/>
      <c r="H57" s="187"/>
      <c r="I57" s="187">
        <v>300</v>
      </c>
      <c r="J57" s="187">
        <f t="shared" si="6"/>
        <v>3</v>
      </c>
      <c r="K57" s="191">
        <f t="shared" si="7"/>
        <v>100</v>
      </c>
      <c r="L57" s="183" t="s">
        <v>103</v>
      </c>
    </row>
    <row r="58" spans="1:12" ht="15.6" thickBot="1" x14ac:dyDescent="0.3">
      <c r="A58" s="187">
        <v>13</v>
      </c>
      <c r="B58" s="6" t="s">
        <v>52</v>
      </c>
      <c r="C58" s="235">
        <v>185</v>
      </c>
      <c r="D58" s="235">
        <v>178</v>
      </c>
      <c r="E58" s="235">
        <v>167</v>
      </c>
      <c r="F58" s="235">
        <v>176</v>
      </c>
      <c r="G58" s="235">
        <v>162</v>
      </c>
      <c r="H58" s="235">
        <v>194</v>
      </c>
      <c r="I58" s="235">
        <v>1062</v>
      </c>
      <c r="J58" s="236">
        <f t="shared" ref="J58:J66" si="8">COUNT(C58:H58)</f>
        <v>6</v>
      </c>
      <c r="K58" s="237">
        <f t="shared" ref="K58:K66" si="9">SUM(I58/J58)</f>
        <v>177</v>
      </c>
      <c r="L58" s="183" t="s">
        <v>103</v>
      </c>
    </row>
    <row r="59" spans="1:12" ht="15.6" thickBot="1" x14ac:dyDescent="0.3">
      <c r="A59" s="187">
        <v>14</v>
      </c>
      <c r="B59" s="6" t="s">
        <v>189</v>
      </c>
      <c r="C59" s="235">
        <v>162</v>
      </c>
      <c r="D59" s="235">
        <v>183</v>
      </c>
      <c r="E59" s="235">
        <v>182</v>
      </c>
      <c r="F59" s="235">
        <v>155</v>
      </c>
      <c r="G59" s="235">
        <v>164</v>
      </c>
      <c r="H59" s="235">
        <v>145</v>
      </c>
      <c r="I59" s="235">
        <v>991</v>
      </c>
      <c r="J59" s="236">
        <f t="shared" si="8"/>
        <v>6</v>
      </c>
      <c r="K59" s="237">
        <f t="shared" si="9"/>
        <v>165.16666666666666</v>
      </c>
      <c r="L59" s="183" t="s">
        <v>103</v>
      </c>
    </row>
    <row r="60" spans="1:12" ht="15.6" thickBot="1" x14ac:dyDescent="0.3">
      <c r="A60" s="187">
        <v>15</v>
      </c>
      <c r="B60" s="6" t="s">
        <v>15</v>
      </c>
      <c r="C60" s="235">
        <v>166</v>
      </c>
      <c r="D60" s="235">
        <v>137</v>
      </c>
      <c r="E60" s="235">
        <v>156</v>
      </c>
      <c r="F60" s="235">
        <v>170</v>
      </c>
      <c r="G60" s="235">
        <v>147</v>
      </c>
      <c r="H60" s="235">
        <v>137</v>
      </c>
      <c r="I60" s="235">
        <v>913</v>
      </c>
      <c r="J60" s="236">
        <f t="shared" si="8"/>
        <v>6</v>
      </c>
      <c r="K60" s="237">
        <f t="shared" si="9"/>
        <v>152.16666666666666</v>
      </c>
      <c r="L60" s="183" t="s">
        <v>103</v>
      </c>
    </row>
    <row r="61" spans="1:12" ht="15.6" thickBot="1" x14ac:dyDescent="0.3">
      <c r="A61" s="187">
        <v>16</v>
      </c>
      <c r="B61" s="6" t="s">
        <v>17</v>
      </c>
      <c r="C61" s="238">
        <v>206</v>
      </c>
      <c r="D61" s="235">
        <v>113</v>
      </c>
      <c r="E61" s="235">
        <v>133</v>
      </c>
      <c r="F61" s="235">
        <v>106</v>
      </c>
      <c r="G61" s="235">
        <v>138</v>
      </c>
      <c r="H61" s="235">
        <v>156</v>
      </c>
      <c r="I61" s="235">
        <v>852</v>
      </c>
      <c r="J61" s="236">
        <f t="shared" si="8"/>
        <v>6</v>
      </c>
      <c r="K61" s="237">
        <f t="shared" si="9"/>
        <v>142</v>
      </c>
      <c r="L61" s="183" t="s">
        <v>103</v>
      </c>
    </row>
    <row r="62" spans="1:12" ht="15.6" thickBot="1" x14ac:dyDescent="0.3">
      <c r="A62" s="187">
        <v>17</v>
      </c>
      <c r="B62" s="6" t="s">
        <v>11</v>
      </c>
      <c r="C62" s="235">
        <v>148</v>
      </c>
      <c r="D62" s="235">
        <v>135</v>
      </c>
      <c r="E62" s="235">
        <v>176</v>
      </c>
      <c r="F62" s="235">
        <v>182</v>
      </c>
      <c r="G62" s="235">
        <v>115</v>
      </c>
      <c r="H62" s="235">
        <v>161</v>
      </c>
      <c r="I62" s="235">
        <v>917</v>
      </c>
      <c r="J62" s="236">
        <f t="shared" si="8"/>
        <v>6</v>
      </c>
      <c r="K62" s="237">
        <f t="shared" si="9"/>
        <v>152.83333333333334</v>
      </c>
      <c r="L62" s="183" t="s">
        <v>103</v>
      </c>
    </row>
    <row r="63" spans="1:12" ht="15.6" thickBot="1" x14ac:dyDescent="0.3">
      <c r="A63" s="187">
        <v>18</v>
      </c>
      <c r="B63" s="6" t="s">
        <v>14</v>
      </c>
      <c r="C63" s="235">
        <v>138</v>
      </c>
      <c r="D63" s="235">
        <v>124</v>
      </c>
      <c r="E63" s="235">
        <v>150</v>
      </c>
      <c r="F63" s="235">
        <v>161</v>
      </c>
      <c r="G63" s="235">
        <v>164</v>
      </c>
      <c r="H63" s="235">
        <v>147</v>
      </c>
      <c r="I63" s="235">
        <v>884</v>
      </c>
      <c r="J63" s="236">
        <f t="shared" si="8"/>
        <v>6</v>
      </c>
      <c r="K63" s="237">
        <f t="shared" si="9"/>
        <v>147.33333333333334</v>
      </c>
      <c r="L63" s="183" t="s">
        <v>103</v>
      </c>
    </row>
    <row r="64" spans="1:12" ht="15.6" thickBot="1" x14ac:dyDescent="0.3">
      <c r="A64" s="187">
        <v>19</v>
      </c>
      <c r="B64" s="6" t="s">
        <v>37</v>
      </c>
      <c r="C64" s="235">
        <v>140</v>
      </c>
      <c r="D64" s="235">
        <v>132</v>
      </c>
      <c r="E64" s="235">
        <v>161</v>
      </c>
      <c r="F64" s="235">
        <v>179</v>
      </c>
      <c r="G64" s="235">
        <v>142</v>
      </c>
      <c r="H64" s="235">
        <v>121</v>
      </c>
      <c r="I64" s="235">
        <v>875</v>
      </c>
      <c r="J64" s="236">
        <f t="shared" si="8"/>
        <v>6</v>
      </c>
      <c r="K64" s="237">
        <f t="shared" si="9"/>
        <v>145.83333333333334</v>
      </c>
      <c r="L64" s="183" t="s">
        <v>103</v>
      </c>
    </row>
    <row r="65" spans="1:12" ht="15.6" thickBot="1" x14ac:dyDescent="0.3">
      <c r="A65" s="187">
        <v>20</v>
      </c>
      <c r="B65" s="6" t="s">
        <v>36</v>
      </c>
      <c r="C65" s="235">
        <v>141</v>
      </c>
      <c r="D65" s="235">
        <v>136</v>
      </c>
      <c r="E65" s="235">
        <v>115</v>
      </c>
      <c r="F65" s="235">
        <v>143</v>
      </c>
      <c r="G65" s="235">
        <v>111</v>
      </c>
      <c r="H65" s="235">
        <v>135</v>
      </c>
      <c r="I65" s="235">
        <v>781</v>
      </c>
      <c r="J65" s="236">
        <f t="shared" si="8"/>
        <v>6</v>
      </c>
      <c r="K65" s="237">
        <f t="shared" si="9"/>
        <v>130.16666666666666</v>
      </c>
      <c r="L65" s="183" t="s">
        <v>103</v>
      </c>
    </row>
    <row r="66" spans="1:12" ht="15.6" thickBot="1" x14ac:dyDescent="0.3">
      <c r="A66" s="187">
        <v>21</v>
      </c>
      <c r="B66" s="6" t="s">
        <v>70</v>
      </c>
      <c r="C66" s="235">
        <v>114</v>
      </c>
      <c r="D66" s="235">
        <v>122</v>
      </c>
      <c r="E66" s="235">
        <v>131</v>
      </c>
      <c r="F66" s="235">
        <v>140</v>
      </c>
      <c r="G66" s="235">
        <v>104</v>
      </c>
      <c r="H66" s="235">
        <v>158</v>
      </c>
      <c r="I66" s="235">
        <v>769</v>
      </c>
      <c r="J66" s="236">
        <f t="shared" si="8"/>
        <v>6</v>
      </c>
      <c r="K66" s="237">
        <f t="shared" si="9"/>
        <v>128.16666666666666</v>
      </c>
      <c r="L66" s="183" t="s">
        <v>103</v>
      </c>
    </row>
    <row r="67" spans="1:12" ht="15.6" thickBot="1" x14ac:dyDescent="0.3">
      <c r="I67" s="233">
        <f>SUM(I45:I66)</f>
        <v>19278</v>
      </c>
      <c r="J67" s="233">
        <f>SUM(J45:J66)</f>
        <v>129</v>
      </c>
      <c r="K67" s="234">
        <f>SUM(I67/J67)</f>
        <v>149.44186046511629</v>
      </c>
    </row>
    <row r="68" spans="1:12" ht="16.2" thickBot="1" x14ac:dyDescent="0.3">
      <c r="B68" s="231" t="s">
        <v>96</v>
      </c>
      <c r="C68" s="232">
        <f>COUNTIF(C45:H66,"&gt;199")</f>
        <v>2</v>
      </c>
      <c r="I68" s="233"/>
      <c r="J68" s="233"/>
      <c r="K68" s="234"/>
    </row>
    <row r="71" spans="1:12" ht="15.6" x14ac:dyDescent="0.25">
      <c r="B71" s="232" t="s">
        <v>97</v>
      </c>
      <c r="C71" s="232">
        <f>SUM(C11+C22+C43+C68)</f>
        <v>22</v>
      </c>
      <c r="H71" s="239" t="s">
        <v>0</v>
      </c>
      <c r="I71" s="239">
        <f>SUM(I11+I22+I43+I67)</f>
        <v>52397</v>
      </c>
      <c r="J71" s="239">
        <f>SUM(J11+J22+J43+J67)</f>
        <v>333</v>
      </c>
      <c r="K71" s="240">
        <f>SUM(I71/J71)</f>
        <v>157.34834834834834</v>
      </c>
    </row>
  </sheetData>
  <mergeCells count="2">
    <mergeCell ref="A1:K1"/>
    <mergeCell ref="A3:K3"/>
  </mergeCells>
  <hyperlinks>
    <hyperlink ref="B5" r:id="rId1" display="https://bowling.lexerbowling.com/bowlingdelapraille/championnatsgenevois2025/pl004.htm" xr:uid="{2C1AEEB8-D8AF-42B0-98F5-56A36B203FC1}"/>
    <hyperlink ref="B6" r:id="rId2" display="https://bowling.lexerbowling.com/bowlingdelapraille/championnatsgenevois2025/pl008.htm" xr:uid="{51E5899B-B9D8-48AE-97F5-F307EBBD0DBE}"/>
    <hyperlink ref="B7" r:id="rId3" display="https://bowling.lexerbowling.com/bowlingdelapraille/championnatsgenevois2025/pl00E.htm" xr:uid="{24DEC966-392F-4ADD-8472-DCE62D9983C3}"/>
    <hyperlink ref="B8" r:id="rId4" display="https://bowling.lexerbowling.com/bowlingdelapraille/championnatsgenevois2025/pl007.htm" xr:uid="{372CC2CE-BC3F-43EF-98BA-0E1B7908A94B}"/>
    <hyperlink ref="B9" r:id="rId5" display="https://bowling.lexerbowling.com/bowlingdelapraille/championnatsgenevois2025/pl020.htm" xr:uid="{538FFE88-A67E-44AF-A3C2-5C523F3E7B55}"/>
    <hyperlink ref="B10" r:id="rId6" display="https://bowling.lexerbowling.com/bowlingdelapraille/championnatsgenevois2025/pl001.htm" xr:uid="{49E7EE3B-4CB5-4AA1-AB21-20992999F396}"/>
    <hyperlink ref="B13" r:id="rId7" display="https://bowling.lexerbowling.com/bowlingdelapraille/championnatsgenevois2025/pl02E.htm" xr:uid="{E3A682D6-33C5-4D8E-B155-F23552E43E93}"/>
    <hyperlink ref="B14" r:id="rId8" display="https://bowling.lexerbowling.com/bowlingdelapraille/championnatsgenevois2025/pl021.htm" xr:uid="{53F066BA-015C-4501-9544-F26F77B81136}"/>
    <hyperlink ref="B15" r:id="rId9" display="https://bowling.lexerbowling.com/bowlingdelapraille/championnatsgenevois2025/pl022.htm" xr:uid="{7EF38231-1F11-4BE8-8913-85F6B332B1A4}"/>
    <hyperlink ref="B16" r:id="rId10" display="https://bowling.lexerbowling.com/bowlingdelapraille/championnatsgenevois2025/pl02B.htm" xr:uid="{2B967514-4F59-4DCB-9BAC-F6CBB666760C}"/>
    <hyperlink ref="B17" r:id="rId11" display="https://bowling.lexerbowling.com/bowlingdelapraille/championnatsgenevois2025/pl009.htm" xr:uid="{1EF31DE2-61D3-4049-A84B-8591A51989A9}"/>
    <hyperlink ref="B18" r:id="rId12" display="https://bowling.lexerbowling.com/bowlingdelapraille/championnatsgenevois2025/pl003.htm" xr:uid="{39731465-BD5F-4C63-80F6-DEA15504A8CC}"/>
    <hyperlink ref="B19" r:id="rId13" display="https://bowling.lexerbowling.com/bowlingdelapraille/championnatsgenevois2025/pl00D.htm" xr:uid="{AEB13424-3156-4803-A339-C1105D1B71F2}"/>
    <hyperlink ref="B20" r:id="rId14" display="https://bowling.lexerbowling.com/bowlingdelapraille/championnatsgenevois2025/pl02A.htm" xr:uid="{083B35E0-F1C8-4916-BC51-70DAD4BFF239}"/>
    <hyperlink ref="B21" r:id="rId15" display="https://bowling.lexerbowling.com/bowlingdelapraille/championnatsgenevois2025/pl00F.htm" xr:uid="{332CAAD0-FCE8-4706-895F-27EEE3CDB51E}"/>
    <hyperlink ref="B24" r:id="rId16" display="https://bowling.lexerbowling.com/bowlingdelapraille/championnatsgenevois2025/pl03A.htm" xr:uid="{34EA4F3D-1CFE-40B8-9674-688000163F07}"/>
    <hyperlink ref="B25" r:id="rId17" display="https://bowling.lexerbowling.com/bowlingdelapraille/championnatsgenevois2025/pl039.htm" xr:uid="{B8E31B50-AEEA-449A-8125-8F36D363547F}"/>
    <hyperlink ref="B26" r:id="rId18" display="https://bowling.lexerbowling.com/bowlingdelapraille/championnatsgenevois2025/pl02D.htm" xr:uid="{513F1592-3119-4B33-8EB1-2421B4D7AB1F}"/>
    <hyperlink ref="B27" r:id="rId19" display="https://bowling.lexerbowling.com/bowlingdelapraille/championnatsgenevois2025/pl030.htm" xr:uid="{CF69FDB3-C653-4C97-98AE-01A7E25E288D}"/>
    <hyperlink ref="B28" r:id="rId20" display="https://bowling.lexerbowling.com/bowlingdelapraille/championnatsgenevois2025/pl01C.htm" xr:uid="{F9DF6B22-6654-406B-98ED-EDC4111F543C}"/>
    <hyperlink ref="B29" r:id="rId21" display="https://bowling.lexerbowling.com/bowlingdelapraille/championnatsgenevois2025/pl033.htm" xr:uid="{369907CF-944A-4442-8AB7-13849DF48EB0}"/>
    <hyperlink ref="B30" r:id="rId22" display="https://bowling.lexerbowling.com/bowlingdelapraille/championnatsgenevois2025/pl03B.htm" xr:uid="{6C114A62-CFA1-4987-960B-02F1DA007BA0}"/>
    <hyperlink ref="B31" r:id="rId23" display="https://bowling.lexerbowling.com/bowlingdelapraille/championnatsgenevois2025/pl017.htm" xr:uid="{26C8EADB-7761-43EA-B4A2-0887B2604B7F}"/>
    <hyperlink ref="B32" r:id="rId24" display="https://bowling.lexerbowling.com/bowlingdelapraille/championnatsgenevois2025/pl044.htm" xr:uid="{E1B89AA8-2D9B-4BD5-B779-415B6E571E84}"/>
    <hyperlink ref="B33" r:id="rId25" display="https://bowling.lexerbowling.com/bowlingdelapraille/championnatsgenevois2025/pl016.htm" xr:uid="{BA0ABA70-3534-4496-B888-321E2B628109}"/>
    <hyperlink ref="B34" r:id="rId26" display="https://bowling.lexerbowling.com/bowlingdelapraille/championnatsgenevois2025/pl02F.htm" xr:uid="{ABED6803-DFD4-4C42-970F-02DFC43AA345}"/>
    <hyperlink ref="B35" r:id="rId27" display="https://bowling.lexerbowling.com/bowlingdelapraille/championnatsgenevois2025/pl032.htm" xr:uid="{7D1F00D1-FD8F-4080-A3D0-D9A0BD8527A9}"/>
    <hyperlink ref="B36" r:id="rId28" display="https://bowling.lexerbowling.com/bowlingdelapraille/championnatsgenevois2025/pl04D.htm" xr:uid="{3B952D81-095C-4202-8E34-D564D6690524}"/>
    <hyperlink ref="B37" r:id="rId29" display="https://bowling.lexerbowling.com/bowlingdelapraille/championnatsgenevois2025/pl014.htm" xr:uid="{1E5411F4-37F9-47F5-AD94-91B30E967D93}"/>
    <hyperlink ref="B38" r:id="rId30" display="https://bowling.lexerbowling.com/bowlingdelapraille/championnatsgenevois2025/pl02C.htm" xr:uid="{93B31DA9-DB3C-42B5-8D12-C2CAF301C7EA}"/>
    <hyperlink ref="B39" r:id="rId31" display="https://bowling.lexerbowling.com/bowlingdelapraille/championnatsgenevois2025/pl049.htm" xr:uid="{49B38A88-9DC7-42DC-9F05-84826D490DB6}"/>
    <hyperlink ref="B40" r:id="rId32" display="https://bowling.lexerbowling.com/bowlingdelapraille/championnatsgenevois2025/pl015.htm" xr:uid="{BF617D18-39D2-499C-AD2A-D34B2BB11FDC}"/>
    <hyperlink ref="B41" r:id="rId33" display="https://bowling.lexerbowling.com/bowlingdelapraille/championnatsgenevois2025/pl025.htm" xr:uid="{7A844C96-DE81-44C0-AB93-B367876ADD2A}"/>
    <hyperlink ref="B42" r:id="rId34" display="https://bowling.lexerbowling.com/bowlingdelapraille/championnatsgenevois2025/pl059.htm" xr:uid="{01DD21EB-5F7A-41E1-AEE6-B6507F7E2062}"/>
    <hyperlink ref="B45" r:id="rId35" display="https://bowling.lexerbowling.com/bowlingdelapraille/championnatsgenevois2025/pl03C.htm" xr:uid="{69725D1F-2619-4C77-97C8-226FD3511F19}"/>
    <hyperlink ref="B46" r:id="rId36" display="https://bowling.lexerbowling.com/bowlingdelapraille/championnatsgenevois2025/pl052.htm" xr:uid="{EFDE987B-F2E2-437E-8D5D-977568F846DE}"/>
    <hyperlink ref="B47" r:id="rId37" display="https://bowling.lexerbowling.com/bowlingdelapraille/championnatsgenevois2025/pl055.htm" xr:uid="{4F9871ED-332F-4389-AEDB-104A03735C60}"/>
    <hyperlink ref="B48" r:id="rId38" display="https://bowling.lexerbowling.com/bowlingdelapraille/championnatsgenevois2025/pl03D.htm" xr:uid="{DDE9B228-F09F-45F3-98E9-3750F94A2992}"/>
    <hyperlink ref="B49" r:id="rId39" display="https://bowling.lexerbowling.com/bowlingdelapraille/championnatsgenevois2025/pl03F.htm" xr:uid="{667D10C2-ED94-4AE8-A81D-9DE2C16257F5}"/>
    <hyperlink ref="B50" r:id="rId40" display="https://bowling.lexerbowling.com/bowlingdelapraille/championnatsgenevois2025/pl054.htm" xr:uid="{0FB68914-A496-4B68-9972-8C96D20EE224}"/>
    <hyperlink ref="B51" r:id="rId41" display="https://bowling.lexerbowling.com/bowlingdelapraille/championnatsgenevois2025/pl040.htm" xr:uid="{4DE6CC68-8545-4C63-B1CE-8B699AEEBCE6}"/>
    <hyperlink ref="B52" r:id="rId42" display="https://bowling.lexerbowling.com/bowlingdelapraille/championnatsgenevois2025/pl03E.htm" xr:uid="{3FB9F783-F9E3-4E5E-838E-4F699E1C223F}"/>
    <hyperlink ref="B53" r:id="rId43" display="https://bowling.lexerbowling.com/bowlingdelapraille/championnatsgenevois2025/pl050.htm" xr:uid="{1604EABC-F610-4F49-9BEE-294D8D3F4CDD}"/>
    <hyperlink ref="B54" r:id="rId44" display="https://bowling.lexerbowling.com/bowlingdelapraille/championnatsgenevois2025/pl053.htm" xr:uid="{807E2167-BC45-4059-A392-B2A155A8DB16}"/>
    <hyperlink ref="B55" r:id="rId45" display="https://bowling.lexerbowling.com/bowlingdelapraille/championnatsgenevois2025/pl034.htm" xr:uid="{F9B5D219-3214-4971-8F0A-8E921164F5BD}"/>
    <hyperlink ref="B56" r:id="rId46" display="https://bowling.lexerbowling.com/bowlingdelapraille/championnatsgenevois2025/pl051.htm" xr:uid="{186FDDC9-DCD5-45E0-994C-CE8E7A41B4D9}"/>
    <hyperlink ref="B57" r:id="rId47" display="https://bowling.lexerbowling.com/bowlingdelapraille/championnatsgenevois2025/pl05A.htm" xr:uid="{1E701635-2D40-43BA-B4EE-F2C4A5C6DE42}"/>
    <hyperlink ref="B58" r:id="rId48" display="https://bowling.lexerbowling.com/bowlingdelapraille/championnatsgenevois2025/pl045.htm" xr:uid="{B87FB661-DBCA-4D59-8296-98E76F011D87}"/>
    <hyperlink ref="B59" r:id="rId49" display="https://bowling.lexerbowling.com/bowlingdelapraille/championnatsgenevois2025/pl028.htm" xr:uid="{2338E31B-C93E-48FE-8126-310275BE0745}"/>
    <hyperlink ref="B60" r:id="rId50" display="https://bowling.lexerbowling.com/bowlingdelapraille/championnatsgenevois2025/pl043.htm" xr:uid="{B734EFAB-60C5-4DFA-A0AD-29FA528DA85C}"/>
    <hyperlink ref="B61" r:id="rId51" display="https://bowling.lexerbowling.com/bowlingdelapraille/championnatsgenevois2025/pl005.htm" xr:uid="{85BF9330-35B6-4520-B204-CB6716F222CA}"/>
    <hyperlink ref="B62" r:id="rId52" display="https://bowling.lexerbowling.com/bowlingdelapraille/championnatsgenevois2025/pl01E.htm" xr:uid="{A8BB9A1C-E5B0-4BD1-842F-6D8524A6BDCC}"/>
    <hyperlink ref="B63" r:id="rId53" display="https://bowling.lexerbowling.com/bowlingdelapraille/championnatsgenevois2025/pl041.htm" xr:uid="{D5585C63-C71B-4D93-85E4-07DC87B6B561}"/>
    <hyperlink ref="B64" r:id="rId54" display="https://bowling.lexerbowling.com/bowlingdelapraille/championnatsgenevois2025/pl01F.htm" xr:uid="{CFF0AB1C-DCB7-45A5-AA89-C93AC88BAB03}"/>
    <hyperlink ref="B65" r:id="rId55" display="https://bowling.lexerbowling.com/bowlingdelapraille/championnatsgenevois2025/pl006.htm" xr:uid="{5C401318-4B24-4B13-9FBF-113F262E8CE9}"/>
    <hyperlink ref="B66" r:id="rId56" display="https://bowling.lexerbowling.com/bowlingdelapraille/championnatsgenevois2025/pl002.htm" xr:uid="{F634E3EF-1C42-44AA-8A17-1BF26AAC7DC1}"/>
  </hyperlinks>
  <pageMargins left="0.7" right="0.7" top="0.75" bottom="0.75" header="0.3" footer="0.3"/>
  <pageSetup paperSize="9" orientation="portrait" r:id="rId57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05B93-B08A-4B47-BAAE-28F0F2509A75}">
  <sheetPr>
    <tabColor rgb="FFFFFFCC"/>
  </sheetPr>
  <dimension ref="A1:K46"/>
  <sheetViews>
    <sheetView topLeftCell="A23" workbookViewId="0">
      <selection activeCell="A23" sqref="A1:XFD1048576"/>
    </sheetView>
  </sheetViews>
  <sheetFormatPr baseColWidth="10" defaultRowHeight="15" x14ac:dyDescent="0.25"/>
  <cols>
    <col min="1" max="1" width="4.453125" style="193" customWidth="1"/>
    <col min="2" max="2" width="21.1796875" style="180" bestFit="1" customWidth="1"/>
    <col min="3" max="8" width="7.90625" style="193" customWidth="1"/>
    <col min="9" max="9" width="7.90625" style="180" customWidth="1"/>
    <col min="10" max="10" width="7.90625" style="241" customWidth="1"/>
    <col min="11" max="11" width="5.54296875" style="193" bestFit="1" customWidth="1"/>
    <col min="12" max="16384" width="10.90625" style="180"/>
  </cols>
  <sheetData>
    <row r="1" spans="1:11" x14ac:dyDescent="0.25">
      <c r="A1" s="242" t="s">
        <v>185</v>
      </c>
      <c r="B1" s="242"/>
      <c r="C1" s="242"/>
      <c r="D1" s="242"/>
      <c r="E1" s="242"/>
      <c r="F1" s="242"/>
      <c r="G1" s="242"/>
      <c r="H1" s="242"/>
      <c r="I1" s="242"/>
      <c r="J1" s="242"/>
    </row>
    <row r="2" spans="1:11" ht="22.8" x14ac:dyDescent="0.25">
      <c r="A2" s="243" t="s">
        <v>186</v>
      </c>
      <c r="B2" s="243"/>
      <c r="C2" s="243"/>
      <c r="D2" s="243"/>
      <c r="E2" s="243"/>
      <c r="F2" s="243"/>
      <c r="G2" s="243"/>
      <c r="H2" s="243"/>
      <c r="I2" s="243"/>
      <c r="J2" s="243"/>
    </row>
    <row r="3" spans="1:11" x14ac:dyDescent="0.25">
      <c r="A3" s="244"/>
    </row>
    <row r="4" spans="1:11" ht="17.399999999999999" x14ac:dyDescent="0.25">
      <c r="A4" s="245" t="s">
        <v>187</v>
      </c>
      <c r="B4" s="245"/>
      <c r="C4" s="245"/>
      <c r="D4" s="245"/>
      <c r="E4" s="245"/>
      <c r="F4" s="245"/>
      <c r="G4" s="245"/>
      <c r="H4" s="245"/>
      <c r="I4" s="245"/>
      <c r="J4" s="245"/>
    </row>
    <row r="5" spans="1:11" x14ac:dyDescent="0.25">
      <c r="A5" s="246"/>
    </row>
    <row r="6" spans="1:11" ht="16.2" thickBot="1" x14ac:dyDescent="0.35">
      <c r="A6" s="247" t="s">
        <v>188</v>
      </c>
      <c r="B6" s="248"/>
      <c r="C6" s="248"/>
      <c r="D6" s="248"/>
      <c r="E6" s="248"/>
      <c r="F6" s="248"/>
      <c r="G6" s="248"/>
      <c r="H6" s="248"/>
      <c r="I6" s="248"/>
      <c r="J6" s="248"/>
    </row>
    <row r="7" spans="1:11" ht="15.6" thickBot="1" x14ac:dyDescent="0.3">
      <c r="A7" s="229" t="s">
        <v>1</v>
      </c>
      <c r="B7" s="230" t="s">
        <v>2</v>
      </c>
      <c r="C7" s="229" t="s">
        <v>3</v>
      </c>
      <c r="D7" s="229" t="s">
        <v>4</v>
      </c>
      <c r="E7" s="229" t="s">
        <v>5</v>
      </c>
      <c r="F7" s="229" t="s">
        <v>6</v>
      </c>
      <c r="G7" s="229" t="s">
        <v>7</v>
      </c>
      <c r="H7" s="229" t="s">
        <v>183</v>
      </c>
      <c r="I7" s="229" t="s">
        <v>62</v>
      </c>
      <c r="J7" s="249" t="s">
        <v>104</v>
      </c>
    </row>
    <row r="8" spans="1:11" ht="15.6" thickBot="1" x14ac:dyDescent="0.3">
      <c r="A8" s="187">
        <v>1</v>
      </c>
      <c r="B8" s="6" t="s">
        <v>189</v>
      </c>
      <c r="C8" s="187">
        <v>159</v>
      </c>
      <c r="D8" s="187">
        <v>150</v>
      </c>
      <c r="E8" s="187">
        <v>147</v>
      </c>
      <c r="F8" s="187">
        <v>148</v>
      </c>
      <c r="G8" s="187">
        <v>180</v>
      </c>
      <c r="H8" s="187">
        <v>784</v>
      </c>
      <c r="I8" s="187">
        <f>COUNT(C8:H8)</f>
        <v>6</v>
      </c>
      <c r="J8" s="191">
        <f>SUM(H8/I8)</f>
        <v>130.66666666666666</v>
      </c>
      <c r="K8" s="193" t="s">
        <v>103</v>
      </c>
    </row>
    <row r="9" spans="1:11" ht="15.6" thickBot="1" x14ac:dyDescent="0.3">
      <c r="A9" s="187">
        <v>2</v>
      </c>
      <c r="B9" s="6" t="s">
        <v>165</v>
      </c>
      <c r="C9" s="187">
        <v>152</v>
      </c>
      <c r="D9" s="187">
        <v>195</v>
      </c>
      <c r="E9" s="187">
        <v>134</v>
      </c>
      <c r="F9" s="187">
        <v>184</v>
      </c>
      <c r="G9" s="187">
        <v>155</v>
      </c>
      <c r="H9" s="187">
        <v>820</v>
      </c>
      <c r="I9" s="187">
        <f t="shared" ref="I9:I13" si="0">COUNT(C9:H9)</f>
        <v>6</v>
      </c>
      <c r="J9" s="191">
        <f t="shared" ref="J9:J13" si="1">SUM(H9/I9)</f>
        <v>136.66666666666666</v>
      </c>
      <c r="K9" s="193" t="s">
        <v>103</v>
      </c>
    </row>
    <row r="10" spans="1:11" ht="15.6" thickBot="1" x14ac:dyDescent="0.3">
      <c r="A10" s="187">
        <v>3</v>
      </c>
      <c r="B10" s="6" t="s">
        <v>15</v>
      </c>
      <c r="C10" s="187">
        <v>135</v>
      </c>
      <c r="D10" s="187">
        <v>129</v>
      </c>
      <c r="E10" s="187">
        <v>159</v>
      </c>
      <c r="F10" s="189">
        <v>201</v>
      </c>
      <c r="G10" s="187">
        <v>159</v>
      </c>
      <c r="H10" s="187">
        <v>783</v>
      </c>
      <c r="I10" s="187">
        <f t="shared" si="0"/>
        <v>6</v>
      </c>
      <c r="J10" s="191">
        <f t="shared" si="1"/>
        <v>130.5</v>
      </c>
      <c r="K10" s="193" t="s">
        <v>103</v>
      </c>
    </row>
    <row r="11" spans="1:11" ht="15.6" thickBot="1" x14ac:dyDescent="0.3">
      <c r="A11" s="187">
        <v>4</v>
      </c>
      <c r="B11" s="6" t="s">
        <v>52</v>
      </c>
      <c r="C11" s="187">
        <v>143</v>
      </c>
      <c r="D11" s="187">
        <v>145</v>
      </c>
      <c r="E11" s="187">
        <v>174</v>
      </c>
      <c r="F11" s="187">
        <v>155</v>
      </c>
      <c r="G11" s="187">
        <v>168</v>
      </c>
      <c r="H11" s="187">
        <v>785</v>
      </c>
      <c r="I11" s="187">
        <f t="shared" si="0"/>
        <v>6</v>
      </c>
      <c r="J11" s="191">
        <f t="shared" si="1"/>
        <v>130.83333333333334</v>
      </c>
      <c r="K11" s="193" t="s">
        <v>103</v>
      </c>
    </row>
    <row r="12" spans="1:11" ht="15.6" thickBot="1" x14ac:dyDescent="0.3">
      <c r="A12" s="187">
        <v>5</v>
      </c>
      <c r="B12" s="6" t="s">
        <v>34</v>
      </c>
      <c r="C12" s="187">
        <v>156</v>
      </c>
      <c r="D12" s="187">
        <v>185</v>
      </c>
      <c r="E12" s="187">
        <v>130</v>
      </c>
      <c r="F12" s="187">
        <v>148</v>
      </c>
      <c r="G12" s="187">
        <v>183</v>
      </c>
      <c r="H12" s="187">
        <v>802</v>
      </c>
      <c r="I12" s="187">
        <f t="shared" si="0"/>
        <v>6</v>
      </c>
      <c r="J12" s="191">
        <f t="shared" si="1"/>
        <v>133.66666666666666</v>
      </c>
      <c r="K12" s="193" t="s">
        <v>103</v>
      </c>
    </row>
    <row r="13" spans="1:11" ht="15.6" thickBot="1" x14ac:dyDescent="0.3">
      <c r="A13" s="187">
        <v>6</v>
      </c>
      <c r="B13" s="6" t="s">
        <v>35</v>
      </c>
      <c r="C13" s="187">
        <v>154</v>
      </c>
      <c r="D13" s="187">
        <v>149</v>
      </c>
      <c r="E13" s="187">
        <v>172</v>
      </c>
      <c r="F13" s="187">
        <v>187</v>
      </c>
      <c r="G13" s="187">
        <v>174</v>
      </c>
      <c r="H13" s="187">
        <v>836</v>
      </c>
      <c r="I13" s="187">
        <f t="shared" si="0"/>
        <v>6</v>
      </c>
      <c r="J13" s="191">
        <f t="shared" si="1"/>
        <v>139.33333333333334</v>
      </c>
      <c r="K13" s="193" t="s">
        <v>103</v>
      </c>
    </row>
    <row r="14" spans="1:11" ht="15.6" x14ac:dyDescent="0.25">
      <c r="A14" s="250"/>
      <c r="B14" s="231" t="s">
        <v>96</v>
      </c>
      <c r="C14" s="232">
        <f>COUNTIF(C8:G13,"&gt;199")</f>
        <v>1</v>
      </c>
      <c r="D14" s="250"/>
      <c r="E14" s="250"/>
      <c r="F14" s="250"/>
      <c r="G14" s="250"/>
      <c r="H14" s="251">
        <f>SUM(H8:H13)</f>
        <v>4810</v>
      </c>
      <c r="I14" s="251">
        <f>COUNT(C8:G13)</f>
        <v>30</v>
      </c>
      <c r="J14" s="252">
        <f>SUM(H14/I14)</f>
        <v>160.33333333333334</v>
      </c>
    </row>
    <row r="15" spans="1:11" x14ac:dyDescent="0.25">
      <c r="A15" s="246"/>
    </row>
    <row r="16" spans="1:11" ht="16.2" thickBot="1" x14ac:dyDescent="0.35">
      <c r="A16" s="247" t="s">
        <v>190</v>
      </c>
      <c r="B16" s="248"/>
      <c r="C16" s="248"/>
      <c r="D16" s="248"/>
      <c r="E16" s="248"/>
      <c r="F16" s="248"/>
      <c r="G16" s="248"/>
      <c r="H16" s="248"/>
      <c r="I16" s="248"/>
      <c r="J16" s="248"/>
    </row>
    <row r="17" spans="1:11" ht="15.6" thickBot="1" x14ac:dyDescent="0.3">
      <c r="A17" s="229" t="s">
        <v>1</v>
      </c>
      <c r="B17" s="230" t="s">
        <v>2</v>
      </c>
      <c r="C17" s="229" t="s">
        <v>3</v>
      </c>
      <c r="D17" s="229" t="s">
        <v>4</v>
      </c>
      <c r="E17" s="229" t="s">
        <v>5</v>
      </c>
      <c r="F17" s="229" t="s">
        <v>6</v>
      </c>
      <c r="G17" s="229" t="s">
        <v>7</v>
      </c>
      <c r="H17" s="229" t="s">
        <v>0</v>
      </c>
      <c r="I17" s="229" t="s">
        <v>62</v>
      </c>
      <c r="J17" s="249" t="s">
        <v>104</v>
      </c>
    </row>
    <row r="18" spans="1:11" ht="15.6" thickBot="1" x14ac:dyDescent="0.3">
      <c r="A18" s="187">
        <v>1</v>
      </c>
      <c r="B18" s="6" t="s">
        <v>39</v>
      </c>
      <c r="C18" s="189">
        <v>200</v>
      </c>
      <c r="D18" s="187">
        <v>173</v>
      </c>
      <c r="E18" s="189">
        <v>214</v>
      </c>
      <c r="F18" s="189">
        <v>212</v>
      </c>
      <c r="G18" s="187">
        <v>182</v>
      </c>
      <c r="H18" s="187">
        <v>1041</v>
      </c>
      <c r="I18" s="187">
        <f>COUNT(C18:H18)</f>
        <v>6</v>
      </c>
      <c r="J18" s="191">
        <f>SUM(H18/I18)</f>
        <v>173.5</v>
      </c>
      <c r="K18" s="193" t="s">
        <v>100</v>
      </c>
    </row>
    <row r="19" spans="1:11" ht="15.6" thickBot="1" x14ac:dyDescent="0.3">
      <c r="A19" s="187">
        <v>2</v>
      </c>
      <c r="B19" s="6" t="s">
        <v>147</v>
      </c>
      <c r="C19" s="189">
        <v>208</v>
      </c>
      <c r="D19" s="187">
        <v>158</v>
      </c>
      <c r="E19" s="189">
        <v>203</v>
      </c>
      <c r="F19" s="187">
        <v>174</v>
      </c>
      <c r="G19" s="189">
        <v>202</v>
      </c>
      <c r="H19" s="187">
        <v>1005</v>
      </c>
      <c r="I19" s="187">
        <f t="shared" ref="I19:I23" si="2">COUNT(C19:H19)</f>
        <v>6</v>
      </c>
      <c r="J19" s="191">
        <f t="shared" ref="J19:J23" si="3">SUM(H19/I19)</f>
        <v>167.5</v>
      </c>
      <c r="K19" s="193" t="s">
        <v>100</v>
      </c>
    </row>
    <row r="20" spans="1:11" ht="15.6" thickBot="1" x14ac:dyDescent="0.3">
      <c r="A20" s="187">
        <v>2</v>
      </c>
      <c r="B20" s="6" t="s">
        <v>55</v>
      </c>
      <c r="C20" s="187">
        <v>146</v>
      </c>
      <c r="D20" s="187">
        <v>190</v>
      </c>
      <c r="E20" s="187">
        <v>195</v>
      </c>
      <c r="F20" s="187">
        <v>194</v>
      </c>
      <c r="G20" s="189">
        <v>200</v>
      </c>
      <c r="H20" s="187">
        <v>1005</v>
      </c>
      <c r="I20" s="187">
        <f t="shared" si="2"/>
        <v>6</v>
      </c>
      <c r="J20" s="191">
        <f t="shared" si="3"/>
        <v>167.5</v>
      </c>
      <c r="K20" s="193" t="s">
        <v>100</v>
      </c>
    </row>
    <row r="21" spans="1:11" ht="15.6" thickBot="1" x14ac:dyDescent="0.3">
      <c r="A21" s="187">
        <v>4</v>
      </c>
      <c r="B21" s="6" t="s">
        <v>82</v>
      </c>
      <c r="C21" s="187">
        <v>183</v>
      </c>
      <c r="D21" s="189">
        <v>202</v>
      </c>
      <c r="E21" s="187">
        <v>148</v>
      </c>
      <c r="F21" s="189">
        <v>217</v>
      </c>
      <c r="G21" s="187">
        <v>152</v>
      </c>
      <c r="H21" s="187">
        <v>962</v>
      </c>
      <c r="I21" s="187">
        <f t="shared" si="2"/>
        <v>6</v>
      </c>
      <c r="J21" s="191">
        <f t="shared" si="3"/>
        <v>160.33333333333334</v>
      </c>
      <c r="K21" s="193" t="s">
        <v>100</v>
      </c>
    </row>
    <row r="22" spans="1:11" ht="15.6" thickBot="1" x14ac:dyDescent="0.3">
      <c r="A22" s="187">
        <v>5</v>
      </c>
      <c r="B22" s="6" t="s">
        <v>19</v>
      </c>
      <c r="C22" s="187">
        <v>177</v>
      </c>
      <c r="D22" s="187">
        <v>168</v>
      </c>
      <c r="E22" s="187">
        <v>178</v>
      </c>
      <c r="F22" s="187">
        <v>157</v>
      </c>
      <c r="G22" s="187">
        <v>195</v>
      </c>
      <c r="H22" s="187">
        <v>915</v>
      </c>
      <c r="I22" s="187">
        <f t="shared" si="2"/>
        <v>6</v>
      </c>
      <c r="J22" s="191">
        <f t="shared" si="3"/>
        <v>152.5</v>
      </c>
      <c r="K22" s="193" t="s">
        <v>100</v>
      </c>
    </row>
    <row r="23" spans="1:11" ht="15.6" thickBot="1" x14ac:dyDescent="0.3">
      <c r="A23" s="187">
        <v>6</v>
      </c>
      <c r="B23" s="6" t="s">
        <v>23</v>
      </c>
      <c r="C23" s="187">
        <v>182</v>
      </c>
      <c r="D23" s="187">
        <v>157</v>
      </c>
      <c r="E23" s="187">
        <v>169</v>
      </c>
      <c r="F23" s="187">
        <v>148</v>
      </c>
      <c r="G23" s="187">
        <v>188</v>
      </c>
      <c r="H23" s="187">
        <v>844</v>
      </c>
      <c r="I23" s="187">
        <f t="shared" si="2"/>
        <v>6</v>
      </c>
      <c r="J23" s="191">
        <f t="shared" si="3"/>
        <v>140.66666666666666</v>
      </c>
      <c r="K23" s="193" t="s">
        <v>100</v>
      </c>
    </row>
    <row r="24" spans="1:11" ht="15.6" x14ac:dyDescent="0.25">
      <c r="A24" s="246"/>
      <c r="B24" s="231" t="s">
        <v>96</v>
      </c>
      <c r="C24" s="232">
        <f>COUNTIF(C18:G23,"&gt;199")</f>
        <v>9</v>
      </c>
      <c r="H24" s="253">
        <f>SUM(H18:H23)</f>
        <v>5772</v>
      </c>
      <c r="I24" s="251">
        <f>COUNT(C18:G23)</f>
        <v>30</v>
      </c>
      <c r="J24" s="252">
        <f>SUM(H24/I24)</f>
        <v>192.4</v>
      </c>
    </row>
    <row r="25" spans="1:11" ht="15.6" x14ac:dyDescent="0.25">
      <c r="A25" s="246"/>
      <c r="B25" s="231"/>
      <c r="C25" s="232"/>
      <c r="H25" s="253"/>
      <c r="I25" s="251"/>
      <c r="J25" s="252"/>
    </row>
    <row r="26" spans="1:11" ht="16.2" thickBot="1" x14ac:dyDescent="0.35">
      <c r="A26" s="247" t="s">
        <v>191</v>
      </c>
      <c r="B26" s="248"/>
      <c r="C26" s="248"/>
      <c r="D26" s="248"/>
      <c r="E26" s="248"/>
      <c r="F26" s="248"/>
      <c r="G26" s="248"/>
      <c r="H26" s="248"/>
      <c r="I26" s="248"/>
      <c r="J26" s="248"/>
    </row>
    <row r="27" spans="1:11" ht="15.6" thickBot="1" x14ac:dyDescent="0.3">
      <c r="A27" s="229" t="s">
        <v>1</v>
      </c>
      <c r="B27" s="230" t="s">
        <v>2</v>
      </c>
      <c r="C27" s="229" t="s">
        <v>3</v>
      </c>
      <c r="D27" s="229" t="s">
        <v>4</v>
      </c>
      <c r="E27" s="229" t="s">
        <v>5</v>
      </c>
      <c r="F27" s="229" t="s">
        <v>6</v>
      </c>
      <c r="G27" s="229" t="s">
        <v>7</v>
      </c>
      <c r="H27" s="229" t="s">
        <v>0</v>
      </c>
      <c r="I27" s="229" t="s">
        <v>62</v>
      </c>
      <c r="J27" s="249" t="s">
        <v>104</v>
      </c>
    </row>
    <row r="28" spans="1:11" ht="15.6" thickBot="1" x14ac:dyDescent="0.3">
      <c r="A28" s="187">
        <v>1</v>
      </c>
      <c r="B28" s="6" t="s">
        <v>139</v>
      </c>
      <c r="C28" s="189">
        <v>243</v>
      </c>
      <c r="D28" s="189">
        <v>235</v>
      </c>
      <c r="E28" s="187">
        <v>192</v>
      </c>
      <c r="F28" s="187">
        <v>190</v>
      </c>
      <c r="G28" s="187">
        <v>195</v>
      </c>
      <c r="H28" s="187">
        <v>1155</v>
      </c>
      <c r="I28" s="187">
        <f>COUNT(C28:H28)</f>
        <v>6</v>
      </c>
      <c r="J28" s="191">
        <f>SUM(H28/I28)</f>
        <v>192.5</v>
      </c>
      <c r="K28" s="193" t="s">
        <v>99</v>
      </c>
    </row>
    <row r="29" spans="1:11" ht="15.6" thickBot="1" x14ac:dyDescent="0.3">
      <c r="A29" s="187">
        <v>2</v>
      </c>
      <c r="B29" s="6" t="s">
        <v>40</v>
      </c>
      <c r="C29" s="189">
        <v>212</v>
      </c>
      <c r="D29" s="187">
        <v>191</v>
      </c>
      <c r="E29" s="189">
        <v>210</v>
      </c>
      <c r="F29" s="187">
        <v>199</v>
      </c>
      <c r="G29" s="189">
        <v>203</v>
      </c>
      <c r="H29" s="187">
        <v>1095</v>
      </c>
      <c r="I29" s="187">
        <f t="shared" ref="I29:I33" si="4">COUNT(C29:H29)</f>
        <v>6</v>
      </c>
      <c r="J29" s="191">
        <f t="shared" ref="J29:J33" si="5">SUM(H29/I29)</f>
        <v>182.5</v>
      </c>
      <c r="K29" s="193" t="s">
        <v>99</v>
      </c>
    </row>
    <row r="30" spans="1:11" ht="15.6" thickBot="1" x14ac:dyDescent="0.3">
      <c r="A30" s="187">
        <v>3</v>
      </c>
      <c r="B30" s="6" t="s">
        <v>74</v>
      </c>
      <c r="C30" s="189">
        <v>205</v>
      </c>
      <c r="D30" s="187">
        <v>172</v>
      </c>
      <c r="E30" s="189">
        <v>220</v>
      </c>
      <c r="F30" s="187">
        <v>182</v>
      </c>
      <c r="G30" s="189">
        <v>225</v>
      </c>
      <c r="H30" s="187">
        <v>1064</v>
      </c>
      <c r="I30" s="187">
        <f t="shared" si="4"/>
        <v>6</v>
      </c>
      <c r="J30" s="191">
        <f t="shared" si="5"/>
        <v>177.33333333333334</v>
      </c>
      <c r="K30" s="193" t="s">
        <v>99</v>
      </c>
    </row>
    <row r="31" spans="1:11" ht="15.6" thickBot="1" x14ac:dyDescent="0.3">
      <c r="A31" s="187">
        <v>4</v>
      </c>
      <c r="B31" s="6" t="s">
        <v>159</v>
      </c>
      <c r="C31" s="187">
        <v>157</v>
      </c>
      <c r="D31" s="189">
        <v>222</v>
      </c>
      <c r="E31" s="189">
        <v>208</v>
      </c>
      <c r="F31" s="187">
        <v>176</v>
      </c>
      <c r="G31" s="187">
        <v>199</v>
      </c>
      <c r="H31" s="187">
        <v>1002</v>
      </c>
      <c r="I31" s="187">
        <f t="shared" si="4"/>
        <v>6</v>
      </c>
      <c r="J31" s="191">
        <f t="shared" si="5"/>
        <v>167</v>
      </c>
      <c r="K31" s="193" t="s">
        <v>99</v>
      </c>
    </row>
    <row r="32" spans="1:11" ht="15.6" thickBot="1" x14ac:dyDescent="0.3">
      <c r="A32" s="187">
        <v>5</v>
      </c>
      <c r="B32" s="6" t="s">
        <v>42</v>
      </c>
      <c r="C32" s="187">
        <v>142</v>
      </c>
      <c r="D32" s="187">
        <v>184</v>
      </c>
      <c r="E32" s="187">
        <v>162</v>
      </c>
      <c r="F32" s="187">
        <v>189</v>
      </c>
      <c r="G32" s="187">
        <v>168</v>
      </c>
      <c r="H32" s="187">
        <v>865</v>
      </c>
      <c r="I32" s="187">
        <f t="shared" si="4"/>
        <v>6</v>
      </c>
      <c r="J32" s="191">
        <f t="shared" si="5"/>
        <v>144.16666666666666</v>
      </c>
      <c r="K32" s="193" t="s">
        <v>99</v>
      </c>
    </row>
    <row r="33" spans="1:11" ht="15.6" thickBot="1" x14ac:dyDescent="0.3">
      <c r="A33" s="187">
        <v>6</v>
      </c>
      <c r="B33" s="6" t="s">
        <v>71</v>
      </c>
      <c r="C33" s="187">
        <v>164</v>
      </c>
      <c r="D33" s="187">
        <v>168</v>
      </c>
      <c r="E33" s="187">
        <v>168</v>
      </c>
      <c r="F33" s="187">
        <v>157</v>
      </c>
      <c r="G33" s="187">
        <v>164</v>
      </c>
      <c r="H33" s="187">
        <v>821</v>
      </c>
      <c r="I33" s="187">
        <f t="shared" si="4"/>
        <v>6</v>
      </c>
      <c r="J33" s="191">
        <f t="shared" si="5"/>
        <v>136.83333333333334</v>
      </c>
      <c r="K33" s="193" t="s">
        <v>99</v>
      </c>
    </row>
    <row r="34" spans="1:11" ht="15.6" x14ac:dyDescent="0.25">
      <c r="A34" s="246"/>
      <c r="B34" s="231" t="s">
        <v>96</v>
      </c>
      <c r="C34" s="232">
        <f>COUNTIF(C28:G33,"&gt;199")</f>
        <v>10</v>
      </c>
      <c r="H34" s="253">
        <f>SUM(H28:H33)</f>
        <v>6002</v>
      </c>
      <c r="I34" s="251">
        <f>COUNT(C28:G33)</f>
        <v>30</v>
      </c>
      <c r="J34" s="252">
        <f>SUM(H34/I34)</f>
        <v>200.06666666666666</v>
      </c>
    </row>
    <row r="35" spans="1:11" ht="15.6" x14ac:dyDescent="0.25">
      <c r="A35" s="246"/>
      <c r="B35" s="231"/>
      <c r="C35" s="232"/>
      <c r="H35" s="253"/>
      <c r="I35" s="251"/>
      <c r="J35" s="252"/>
    </row>
    <row r="36" spans="1:11" ht="16.2" thickBot="1" x14ac:dyDescent="0.35">
      <c r="A36" s="247" t="s">
        <v>192</v>
      </c>
      <c r="B36" s="248"/>
      <c r="C36" s="248"/>
      <c r="D36" s="248"/>
      <c r="E36" s="248"/>
      <c r="F36" s="248"/>
      <c r="G36" s="248"/>
      <c r="H36" s="248"/>
      <c r="I36" s="248"/>
      <c r="J36" s="248"/>
    </row>
    <row r="37" spans="1:11" ht="15.6" thickBot="1" x14ac:dyDescent="0.3">
      <c r="A37" s="229" t="s">
        <v>1</v>
      </c>
      <c r="B37" s="230" t="s">
        <v>2</v>
      </c>
      <c r="C37" s="229" t="s">
        <v>3</v>
      </c>
      <c r="D37" s="229" t="s">
        <v>4</v>
      </c>
      <c r="E37" s="229" t="s">
        <v>5</v>
      </c>
      <c r="F37" s="229" t="s">
        <v>6</v>
      </c>
      <c r="G37" s="229" t="s">
        <v>7</v>
      </c>
      <c r="H37" s="229" t="s">
        <v>0</v>
      </c>
      <c r="I37" s="229" t="s">
        <v>62</v>
      </c>
      <c r="J37" s="249" t="s">
        <v>104</v>
      </c>
    </row>
    <row r="38" spans="1:11" ht="15.6" thickBot="1" x14ac:dyDescent="0.3">
      <c r="A38" s="187">
        <v>1</v>
      </c>
      <c r="B38" s="6" t="s">
        <v>148</v>
      </c>
      <c r="C38" s="187">
        <v>177</v>
      </c>
      <c r="D38" s="187">
        <v>192</v>
      </c>
      <c r="E38" s="187">
        <v>179</v>
      </c>
      <c r="F38" s="189">
        <v>235</v>
      </c>
      <c r="G38" s="187">
        <v>184</v>
      </c>
      <c r="H38" s="187">
        <v>1047</v>
      </c>
      <c r="I38" s="187">
        <f>COUNT(C38:H38)</f>
        <v>6</v>
      </c>
      <c r="J38" s="191">
        <f>SUM(H38/I38)</f>
        <v>174.5</v>
      </c>
      <c r="K38" s="193" t="s">
        <v>101</v>
      </c>
    </row>
    <row r="39" spans="1:11" ht="15.6" thickBot="1" x14ac:dyDescent="0.3">
      <c r="A39" s="187">
        <v>2</v>
      </c>
      <c r="B39" s="6" t="s">
        <v>79</v>
      </c>
      <c r="C39" s="189">
        <v>201</v>
      </c>
      <c r="D39" s="187">
        <v>158</v>
      </c>
      <c r="E39" s="189">
        <v>209</v>
      </c>
      <c r="F39" s="187">
        <v>182</v>
      </c>
      <c r="G39" s="187">
        <v>137</v>
      </c>
      <c r="H39" s="187">
        <v>967</v>
      </c>
      <c r="I39" s="187">
        <f t="shared" ref="I39:I43" si="6">COUNT(C39:H39)</f>
        <v>6</v>
      </c>
      <c r="J39" s="191">
        <f t="shared" ref="J39:J43" si="7">SUM(H39/I39)</f>
        <v>161.16666666666666</v>
      </c>
      <c r="K39" s="193" t="s">
        <v>101</v>
      </c>
    </row>
    <row r="40" spans="1:11" ht="15.6" thickBot="1" x14ac:dyDescent="0.3">
      <c r="A40" s="187">
        <v>3</v>
      </c>
      <c r="B40" s="6" t="s">
        <v>141</v>
      </c>
      <c r="C40" s="187">
        <v>181</v>
      </c>
      <c r="D40" s="187">
        <v>195</v>
      </c>
      <c r="E40" s="189">
        <v>203</v>
      </c>
      <c r="F40" s="187">
        <v>197</v>
      </c>
      <c r="G40" s="187">
        <v>126</v>
      </c>
      <c r="H40" s="187">
        <v>962</v>
      </c>
      <c r="I40" s="187">
        <f t="shared" si="6"/>
        <v>6</v>
      </c>
      <c r="J40" s="191">
        <f t="shared" si="7"/>
        <v>160.33333333333334</v>
      </c>
      <c r="K40" s="193" t="s">
        <v>101</v>
      </c>
    </row>
    <row r="41" spans="1:11" ht="15.6" thickBot="1" x14ac:dyDescent="0.3">
      <c r="A41" s="187">
        <v>4</v>
      </c>
      <c r="B41" s="6" t="s">
        <v>65</v>
      </c>
      <c r="C41" s="187">
        <v>154</v>
      </c>
      <c r="D41" s="187">
        <v>180</v>
      </c>
      <c r="E41" s="189">
        <v>202</v>
      </c>
      <c r="F41" s="187">
        <v>158</v>
      </c>
      <c r="G41" s="187">
        <v>172</v>
      </c>
      <c r="H41" s="187">
        <v>886</v>
      </c>
      <c r="I41" s="187">
        <f t="shared" si="6"/>
        <v>6</v>
      </c>
      <c r="J41" s="191">
        <f t="shared" si="7"/>
        <v>147.66666666666666</v>
      </c>
      <c r="K41" s="193" t="s">
        <v>101</v>
      </c>
    </row>
    <row r="42" spans="1:11" ht="15.6" thickBot="1" x14ac:dyDescent="0.3">
      <c r="A42" s="187">
        <v>5</v>
      </c>
      <c r="B42" s="6" t="s">
        <v>46</v>
      </c>
      <c r="C42" s="187">
        <v>128</v>
      </c>
      <c r="D42" s="187">
        <v>155</v>
      </c>
      <c r="E42" s="187">
        <v>180</v>
      </c>
      <c r="F42" s="187">
        <v>181</v>
      </c>
      <c r="G42" s="187">
        <v>189</v>
      </c>
      <c r="H42" s="187">
        <v>873</v>
      </c>
      <c r="I42" s="187">
        <f t="shared" si="6"/>
        <v>6</v>
      </c>
      <c r="J42" s="191">
        <f t="shared" si="7"/>
        <v>145.5</v>
      </c>
      <c r="K42" s="193" t="s">
        <v>101</v>
      </c>
    </row>
    <row r="43" spans="1:11" ht="15.6" thickBot="1" x14ac:dyDescent="0.3">
      <c r="A43" s="187">
        <v>6</v>
      </c>
      <c r="B43" s="6" t="s">
        <v>21</v>
      </c>
      <c r="C43" s="187">
        <v>159</v>
      </c>
      <c r="D43" s="187">
        <v>178</v>
      </c>
      <c r="E43" s="187">
        <v>169</v>
      </c>
      <c r="F43" s="187">
        <v>157</v>
      </c>
      <c r="G43" s="187">
        <v>160</v>
      </c>
      <c r="H43" s="187">
        <v>843</v>
      </c>
      <c r="I43" s="187">
        <f t="shared" si="6"/>
        <v>6</v>
      </c>
      <c r="J43" s="191">
        <f t="shared" si="7"/>
        <v>140.5</v>
      </c>
      <c r="K43" s="193" t="s">
        <v>101</v>
      </c>
    </row>
    <row r="44" spans="1:11" ht="15.6" x14ac:dyDescent="0.25">
      <c r="B44" s="231" t="s">
        <v>96</v>
      </c>
      <c r="C44" s="232">
        <f>COUNTIF(C38:G43,"&gt;199")</f>
        <v>5</v>
      </c>
      <c r="H44" s="253">
        <f>SUM(H38:H43)</f>
        <v>5578</v>
      </c>
      <c r="I44" s="251">
        <f>COUNT(C38:G43)</f>
        <v>30</v>
      </c>
      <c r="J44" s="252">
        <f>SUM(H44/I44)</f>
        <v>185.93333333333334</v>
      </c>
    </row>
    <row r="46" spans="1:11" ht="15.6" x14ac:dyDescent="0.3">
      <c r="B46" s="254" t="s">
        <v>96</v>
      </c>
      <c r="C46" s="255">
        <f>SUM(C44+C34+C24+C14)</f>
        <v>25</v>
      </c>
    </row>
  </sheetData>
  <sortState xmlns:xlrd2="http://schemas.microsoft.com/office/spreadsheetml/2017/richdata2" ref="B4:K29">
    <sortCondition ref="K4:K29"/>
  </sortState>
  <mergeCells count="7">
    <mergeCell ref="A1:J1"/>
    <mergeCell ref="A6:J6"/>
    <mergeCell ref="A16:J16"/>
    <mergeCell ref="A26:J26"/>
    <mergeCell ref="A36:J36"/>
    <mergeCell ref="A2:J2"/>
    <mergeCell ref="A4:J4"/>
  </mergeCells>
  <hyperlinks>
    <hyperlink ref="B8" r:id="rId1" display="https://bowling.lexerbowling.com/bowlingdelapraille/championnatsgenevois2025/pl028.htm" xr:uid="{98F01680-D0DC-4BF9-A7C5-E12048BF16EC}"/>
    <hyperlink ref="B9" r:id="rId2" display="https://bowling.lexerbowling.com/bowlingdelapraille/championnatsgenevois2025/pl051.htm" xr:uid="{85B53A31-EFA2-4890-AC8A-0F4368905821}"/>
    <hyperlink ref="B10" r:id="rId3" display="https://bowling.lexerbowling.com/bowlingdelapraille/championnatsgenevois2025/pl043.htm" xr:uid="{49F9CB49-5A5B-49DA-8F2C-938F9E812E0E}"/>
    <hyperlink ref="B11" r:id="rId4" display="https://bowling.lexerbowling.com/bowlingdelapraille/championnatsgenevois2025/pl045.htm" xr:uid="{317D21D0-547B-4A56-9127-58CC90FA464D}"/>
    <hyperlink ref="B12" r:id="rId5" display="https://bowling.lexerbowling.com/bowlingdelapraille/championnatsgenevois2025/pl055.htm" xr:uid="{FE7D77B0-5914-4C0D-91A8-08B0FF9803AD}"/>
    <hyperlink ref="B13" r:id="rId6" display="https://bowling.lexerbowling.com/bowlingdelapraille/championnatsgenevois2025/pl052.htm" xr:uid="{6C3FEE2F-A1CB-4107-8C92-882238FA88E0}"/>
    <hyperlink ref="B18" r:id="rId7" display="https://bowling.lexerbowling.com/bowlingdelapraille/championnatsgenevois2025/pl01B.htm" xr:uid="{3D1ECACD-EB59-4DD9-8FFA-24C6A7582603}"/>
    <hyperlink ref="B19" r:id="rId8" display="https://bowling.lexerbowling.com/bowlingdelapraille/championnatsgenevois2025/pl00F.htm" xr:uid="{738A1EAA-DA3E-45BD-A0DA-2BB510B905D8}"/>
    <hyperlink ref="B20" r:id="rId9" display="https://bowling.lexerbowling.com/bowlingdelapraille/championnatsgenevois2025/pl02E.htm" xr:uid="{3CE7AD70-255D-4DA2-8FB7-C92CD056BF37}"/>
    <hyperlink ref="B21" r:id="rId10" display="https://bowling.lexerbowling.com/bowlingdelapraille/championnatsgenevois2025/pl02B.htm" xr:uid="{B895FC8F-E1DA-4F3E-8331-9F415E4493BF}"/>
    <hyperlink ref="B22" r:id="rId11" display="https://bowling.lexerbowling.com/bowlingdelapraille/championnatsgenevois2025/pl00D.htm" xr:uid="{09C49D17-AB6C-47A0-87DB-CC8F761B310E}"/>
    <hyperlink ref="B23" r:id="rId12" display="https://bowling.lexerbowling.com/bowlingdelapraille/championnatsgenevois2025/pl00A.htm" xr:uid="{559310C5-FE78-468C-99A5-F6D1231DB0DB}"/>
    <hyperlink ref="B28" r:id="rId13" display="https://bowling.lexerbowling.com/bowlingdelapraille/championnatsgenevois2025/pl026.htm" xr:uid="{90C57F62-30E6-4419-A942-F2A59998D953}"/>
    <hyperlink ref="B29" r:id="rId14" display="https://bowling.lexerbowling.com/bowlingdelapraille/championnatsgenevois2025/pl027.htm" xr:uid="{43565687-8D25-43A6-9F87-D23F0214A976}"/>
    <hyperlink ref="B30" r:id="rId15" display="https://bowling.lexerbowling.com/bowlingdelapraille/championnatsgenevois2025/pl008.htm" xr:uid="{69F014A5-B19C-49AD-ADBD-58E2E97F6EB8}"/>
    <hyperlink ref="B31" r:id="rId16" display="https://bowling.lexerbowling.com/bowlingdelapraille/championnatsgenevois2025/pl037.htm" xr:uid="{95D3826E-1CCF-47D1-BE8A-E1C726578622}"/>
    <hyperlink ref="B32" r:id="rId17" display="https://bowling.lexerbowling.com/bowlingdelapraille/championnatsgenevois2025/pl004.htm" xr:uid="{EFE39CAE-CA52-4675-867C-AE1C101A40FD}"/>
    <hyperlink ref="B33" r:id="rId18" display="https://bowling.lexerbowling.com/bowlingdelapraille/championnatsgenevois2025/pl00E.htm" xr:uid="{60BB4930-0EC4-461E-9C1C-4EFA55CA80B7}"/>
    <hyperlink ref="B38" r:id="rId19" display="https://bowling.lexerbowling.com/bowlingdelapraille/championnatsgenevois2025/pl03A.htm" xr:uid="{F4A884DD-8775-41C7-A634-AF78AA7E8E67}"/>
    <hyperlink ref="B39" r:id="rId20" display="https://bowling.lexerbowling.com/bowlingdelapraille/championnatsgenevois2025/pl030.htm" xr:uid="{1519273A-ACE7-4FFB-A25F-DDF8E3B8AD74}"/>
    <hyperlink ref="B40" r:id="rId21" display="https://bowling.lexerbowling.com/bowlingdelapraille/championnatsgenevois2025/pl039.htm" xr:uid="{C720088A-419A-447E-8AE8-479ACFC91E9B}"/>
    <hyperlink ref="B41" r:id="rId22" display="https://bowling.lexerbowling.com/bowlingdelapraille/championnatsgenevois2025/pl02D.htm" xr:uid="{3C5AE3AC-669C-43D6-B8F4-A134DF9954F5}"/>
    <hyperlink ref="B42" r:id="rId23" display="https://bowling.lexerbowling.com/bowlingdelapraille/championnatsgenevois2025/pl036.htm" xr:uid="{1CA30CE2-5A99-40A7-BB8E-84D159A1A927}"/>
    <hyperlink ref="B43" r:id="rId24" display="https://bowling.lexerbowling.com/bowlingdelapraille/championnatsgenevois2025/pl032.htm" xr:uid="{7F6F0C54-0FC9-4A3E-8E52-AB655BBDA8A1}"/>
  </hyperlinks>
  <pageMargins left="0.7" right="0.7" top="0.75" bottom="0.75" header="0.3" footer="0.3"/>
  <pageSetup paperSize="9" orientation="portrait"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2025-2018</vt:lpstr>
      <vt:lpstr>Résultats joueurs 25</vt:lpstr>
      <vt:lpstr>Catégories 25</vt:lpstr>
      <vt:lpstr>Total</vt:lpstr>
      <vt:lpstr>Résultats 25</vt:lpstr>
      <vt:lpstr>Individuels</vt:lpstr>
      <vt:lpstr>Doublettes</vt:lpstr>
      <vt:lpstr>Trio</vt:lpstr>
      <vt:lpstr>All Events</vt:lpstr>
      <vt:lpstr>Mixte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New-Pc</dc:creator>
  <cp:lastModifiedBy>Daniel Golay</cp:lastModifiedBy>
  <dcterms:created xsi:type="dcterms:W3CDTF">2023-01-11T09:31:13Z</dcterms:created>
  <dcterms:modified xsi:type="dcterms:W3CDTF">2025-01-26T10:06:50Z</dcterms:modified>
</cp:coreProperties>
</file>