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BOWLING\AGB-Site-2020_21\ch_genevois\2026\"/>
    </mc:Choice>
  </mc:AlternateContent>
  <xr:revisionPtr revIDLastSave="0" documentId="13_ncr:1_{2850A7C6-7EF4-4F09-9869-B2A5F3D5335D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2026-2018" sheetId="8" r:id="rId1"/>
    <sheet name="Recapitulatif" sheetId="30" r:id="rId2"/>
    <sheet name="Total" sheetId="5" state="hidden" r:id="rId3"/>
    <sheet name="Individuels" sheetId="1" r:id="rId4"/>
    <sheet name="Doublettes" sheetId="2" r:id="rId5"/>
    <sheet name="Trio" sheetId="3" r:id="rId6"/>
    <sheet name="All Events" sheetId="7" r:id="rId7"/>
    <sheet name="Mixte" sheetId="4" r:id="rId8"/>
  </sheets>
  <calcPr calcId="191029"/>
</workbook>
</file>

<file path=xl/calcChain.xml><?xml version="1.0" encoding="utf-8"?>
<calcChain xmlns="http://schemas.openxmlformats.org/spreadsheetml/2006/main">
  <c r="F61" i="8" l="1"/>
  <c r="G61" i="8" s="1"/>
  <c r="D61" i="8"/>
  <c r="G59" i="8"/>
  <c r="G57" i="8"/>
  <c r="F54" i="8"/>
  <c r="G54" i="8" s="1"/>
  <c r="D54" i="8"/>
  <c r="G52" i="8"/>
  <c r="G50" i="8"/>
  <c r="G48" i="8"/>
  <c r="G46" i="8"/>
  <c r="G44" i="8"/>
  <c r="F41" i="8"/>
  <c r="G41" i="8" s="1"/>
  <c r="D41" i="8"/>
  <c r="G37" i="8"/>
  <c r="G35" i="8"/>
  <c r="G33" i="8"/>
  <c r="G31" i="8"/>
  <c r="G28" i="8"/>
  <c r="F28" i="8"/>
  <c r="D28" i="8"/>
  <c r="D66" i="8" s="1"/>
  <c r="G24" i="8"/>
  <c r="G22" i="8"/>
  <c r="G20" i="8"/>
  <c r="G18" i="8"/>
  <c r="F15" i="8"/>
  <c r="F66" i="8" s="1"/>
  <c r="G66" i="8" s="1"/>
  <c r="G11" i="8"/>
  <c r="G9" i="8"/>
  <c r="G7" i="8"/>
  <c r="G5" i="8"/>
  <c r="M27" i="30"/>
  <c r="M9" i="30"/>
  <c r="M13" i="30"/>
  <c r="M12" i="30"/>
  <c r="M11" i="30"/>
  <c r="M10" i="30"/>
  <c r="M14" i="30"/>
  <c r="M18" i="30"/>
  <c r="M17" i="30"/>
  <c r="M16" i="30"/>
  <c r="M15" i="30"/>
  <c r="M19" i="30"/>
  <c r="M22" i="30"/>
  <c r="M21" i="30"/>
  <c r="M20" i="30"/>
  <c r="M24" i="30"/>
  <c r="M26" i="30"/>
  <c r="M25" i="30"/>
  <c r="L27" i="30"/>
  <c r="K27" i="30"/>
  <c r="K24" i="30"/>
  <c r="J27" i="30"/>
  <c r="C27" i="30"/>
  <c r="D27" i="30"/>
  <c r="E27" i="30"/>
  <c r="F27" i="30"/>
  <c r="G27" i="30"/>
  <c r="H27" i="30"/>
  <c r="I27" i="30"/>
  <c r="B27" i="30"/>
  <c r="L26" i="30"/>
  <c r="J26" i="30"/>
  <c r="J25" i="30"/>
  <c r="L25" i="30" s="1"/>
  <c r="K26" i="30"/>
  <c r="K25" i="30"/>
  <c r="J24" i="30"/>
  <c r="C24" i="30"/>
  <c r="D24" i="30"/>
  <c r="E24" i="30"/>
  <c r="F24" i="30"/>
  <c r="G24" i="30"/>
  <c r="C26" i="30"/>
  <c r="D26" i="30"/>
  <c r="E26" i="30"/>
  <c r="F26" i="30"/>
  <c r="G26" i="30"/>
  <c r="B26" i="30"/>
  <c r="D52" i="4"/>
  <c r="E52" i="4"/>
  <c r="F52" i="4"/>
  <c r="G52" i="4"/>
  <c r="H52" i="4"/>
  <c r="C52" i="4"/>
  <c r="D26" i="4"/>
  <c r="C25" i="30" s="1"/>
  <c r="E26" i="4"/>
  <c r="D25" i="30" s="1"/>
  <c r="F26" i="4"/>
  <c r="E25" i="30" s="1"/>
  <c r="G26" i="4"/>
  <c r="F25" i="30" s="1"/>
  <c r="H26" i="4"/>
  <c r="G25" i="30" s="1"/>
  <c r="C26" i="4"/>
  <c r="B25" i="30" s="1"/>
  <c r="K23" i="30"/>
  <c r="K22" i="30"/>
  <c r="K21" i="30"/>
  <c r="K20" i="30"/>
  <c r="E19" i="30"/>
  <c r="C23" i="30"/>
  <c r="D23" i="30"/>
  <c r="D19" i="30" s="1"/>
  <c r="E23" i="30"/>
  <c r="F23" i="30"/>
  <c r="G23" i="30"/>
  <c r="B23" i="30"/>
  <c r="C22" i="30"/>
  <c r="D22" i="30"/>
  <c r="E22" i="30"/>
  <c r="F22" i="30"/>
  <c r="G22" i="30"/>
  <c r="B22" i="30"/>
  <c r="C21" i="30"/>
  <c r="D21" i="30"/>
  <c r="E21" i="30"/>
  <c r="F21" i="30"/>
  <c r="G21" i="30"/>
  <c r="B21" i="30"/>
  <c r="D73" i="3"/>
  <c r="E73" i="3"/>
  <c r="F73" i="3"/>
  <c r="G73" i="3"/>
  <c r="H73" i="3"/>
  <c r="C73" i="3"/>
  <c r="D99" i="3"/>
  <c r="E99" i="3"/>
  <c r="F99" i="3"/>
  <c r="G99" i="3"/>
  <c r="H99" i="3"/>
  <c r="C99" i="3"/>
  <c r="D27" i="3"/>
  <c r="E27" i="3"/>
  <c r="F27" i="3"/>
  <c r="G27" i="3"/>
  <c r="H27" i="3"/>
  <c r="C27" i="3"/>
  <c r="D15" i="3"/>
  <c r="C20" i="30" s="1"/>
  <c r="C19" i="30" s="1"/>
  <c r="E15" i="3"/>
  <c r="D20" i="30" s="1"/>
  <c r="F15" i="3"/>
  <c r="E20" i="30" s="1"/>
  <c r="G15" i="3"/>
  <c r="F20" i="30" s="1"/>
  <c r="F19" i="30" s="1"/>
  <c r="H15" i="3"/>
  <c r="G20" i="30" s="1"/>
  <c r="G19" i="30" s="1"/>
  <c r="C15" i="3"/>
  <c r="B20" i="30" s="1"/>
  <c r="B19" i="30" s="1"/>
  <c r="K18" i="30"/>
  <c r="K17" i="30"/>
  <c r="K16" i="30"/>
  <c r="K15" i="30"/>
  <c r="C18" i="30"/>
  <c r="D18" i="30"/>
  <c r="J18" i="30" s="1"/>
  <c r="E18" i="30"/>
  <c r="F18" i="30"/>
  <c r="G18" i="30"/>
  <c r="H18" i="30"/>
  <c r="I18" i="30"/>
  <c r="B18" i="30"/>
  <c r="C17" i="30"/>
  <c r="J17" i="30" s="1"/>
  <c r="D17" i="30"/>
  <c r="E17" i="30"/>
  <c r="F17" i="30"/>
  <c r="G17" i="30"/>
  <c r="H17" i="30"/>
  <c r="I17" i="30"/>
  <c r="B17" i="30"/>
  <c r="C16" i="30"/>
  <c r="D16" i="30"/>
  <c r="E16" i="30"/>
  <c r="F16" i="30"/>
  <c r="G16" i="30"/>
  <c r="H16" i="30"/>
  <c r="I16" i="30"/>
  <c r="B16" i="30"/>
  <c r="J16" i="30" s="1"/>
  <c r="C15" i="30"/>
  <c r="D15" i="30"/>
  <c r="E15" i="30"/>
  <c r="F15" i="30"/>
  <c r="G15" i="30"/>
  <c r="H15" i="30"/>
  <c r="I15" i="30"/>
  <c r="B15" i="30"/>
  <c r="J15" i="30" s="1"/>
  <c r="M104" i="1"/>
  <c r="K104" i="1"/>
  <c r="L104" i="1"/>
  <c r="C104" i="1"/>
  <c r="D101" i="1"/>
  <c r="E101" i="1"/>
  <c r="F101" i="1"/>
  <c r="G101" i="1"/>
  <c r="H101" i="1"/>
  <c r="I101" i="1"/>
  <c r="J101" i="1"/>
  <c r="C101" i="1"/>
  <c r="D54" i="1"/>
  <c r="E54" i="1"/>
  <c r="F54" i="1"/>
  <c r="G54" i="1"/>
  <c r="H54" i="1"/>
  <c r="I54" i="1"/>
  <c r="J54" i="1"/>
  <c r="C54" i="1"/>
  <c r="D39" i="1"/>
  <c r="E39" i="1"/>
  <c r="F39" i="1"/>
  <c r="G39" i="1"/>
  <c r="H39" i="1"/>
  <c r="I39" i="1"/>
  <c r="J39" i="1"/>
  <c r="C39" i="1"/>
  <c r="D26" i="1"/>
  <c r="E26" i="1"/>
  <c r="F26" i="1"/>
  <c r="G26" i="1"/>
  <c r="H26" i="1"/>
  <c r="I26" i="1"/>
  <c r="J26" i="1"/>
  <c r="C26" i="1"/>
  <c r="J13" i="30"/>
  <c r="K20" i="2"/>
  <c r="H12" i="30"/>
  <c r="I12" i="30"/>
  <c r="C96" i="2"/>
  <c r="B12" i="30" s="1"/>
  <c r="E11" i="30"/>
  <c r="B11" i="30"/>
  <c r="D96" i="2"/>
  <c r="C12" i="30" s="1"/>
  <c r="E96" i="2"/>
  <c r="D12" i="30" s="1"/>
  <c r="F96" i="2"/>
  <c r="E12" i="30" s="1"/>
  <c r="G96" i="2"/>
  <c r="F12" i="30" s="1"/>
  <c r="H96" i="2"/>
  <c r="G12" i="30" s="1"/>
  <c r="I96" i="2"/>
  <c r="J96" i="2"/>
  <c r="D43" i="2"/>
  <c r="C11" i="30" s="1"/>
  <c r="E43" i="2"/>
  <c r="D11" i="30" s="1"/>
  <c r="F43" i="2"/>
  <c r="G43" i="2"/>
  <c r="F11" i="30" s="1"/>
  <c r="H43" i="2"/>
  <c r="G11" i="30" s="1"/>
  <c r="I43" i="2"/>
  <c r="H11" i="30" s="1"/>
  <c r="J43" i="2"/>
  <c r="I11" i="30" s="1"/>
  <c r="C43" i="2"/>
  <c r="D32" i="2"/>
  <c r="C10" i="30" s="1"/>
  <c r="E32" i="2"/>
  <c r="D10" i="30" s="1"/>
  <c r="F32" i="2"/>
  <c r="E10" i="30" s="1"/>
  <c r="G32" i="2"/>
  <c r="F10" i="30" s="1"/>
  <c r="H32" i="2"/>
  <c r="G10" i="30" s="1"/>
  <c r="I32" i="2"/>
  <c r="H10" i="30" s="1"/>
  <c r="J32" i="2"/>
  <c r="I10" i="30" s="1"/>
  <c r="C32" i="2"/>
  <c r="B10" i="30" s="1"/>
  <c r="M8" i="30"/>
  <c r="M7" i="30"/>
  <c r="M6" i="30"/>
  <c r="M4" i="30" s="1"/>
  <c r="M5" i="30"/>
  <c r="J6" i="30"/>
  <c r="L6" i="30" s="1"/>
  <c r="C4" i="30"/>
  <c r="F4" i="30"/>
  <c r="B4" i="30"/>
  <c r="G47" i="7"/>
  <c r="F47" i="7"/>
  <c r="E47" i="7"/>
  <c r="D47" i="7"/>
  <c r="C47" i="7"/>
  <c r="B7" i="30" s="1"/>
  <c r="J7" i="30" s="1"/>
  <c r="L7" i="30" s="1"/>
  <c r="G36" i="7"/>
  <c r="F36" i="7"/>
  <c r="E36" i="7"/>
  <c r="D36" i="7"/>
  <c r="C36" i="7"/>
  <c r="B6" i="30"/>
  <c r="B5" i="30"/>
  <c r="B8" i="30"/>
  <c r="J8" i="30" s="1"/>
  <c r="L8" i="30" s="1"/>
  <c r="C5" i="30"/>
  <c r="D5" i="30"/>
  <c r="D4" i="30" s="1"/>
  <c r="E5" i="30"/>
  <c r="E4" i="30" s="1"/>
  <c r="F5" i="30"/>
  <c r="D14" i="7"/>
  <c r="E14" i="7"/>
  <c r="F14" i="7"/>
  <c r="G14" i="7"/>
  <c r="H14" i="7"/>
  <c r="C14" i="7"/>
  <c r="D25" i="7"/>
  <c r="E25" i="7"/>
  <c r="F25" i="7"/>
  <c r="G25" i="7"/>
  <c r="C25" i="7"/>
  <c r="C53" i="4"/>
  <c r="C27" i="4"/>
  <c r="J51" i="4"/>
  <c r="K51" i="4" s="1"/>
  <c r="J50" i="4"/>
  <c r="K50" i="4" s="1"/>
  <c r="J49" i="4"/>
  <c r="K4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I27" i="4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J4" i="4"/>
  <c r="K4" i="4" s="1"/>
  <c r="C37" i="7"/>
  <c r="C26" i="7"/>
  <c r="C15" i="7"/>
  <c r="J46" i="7"/>
  <c r="J45" i="7"/>
  <c r="J44" i="7"/>
  <c r="J43" i="7"/>
  <c r="J42" i="7"/>
  <c r="J41" i="7"/>
  <c r="J35" i="7"/>
  <c r="J34" i="7"/>
  <c r="J33" i="7"/>
  <c r="J32" i="7"/>
  <c r="J31" i="7"/>
  <c r="J30" i="7"/>
  <c r="J24" i="7"/>
  <c r="J23" i="7"/>
  <c r="J22" i="7"/>
  <c r="J21" i="7"/>
  <c r="J20" i="7"/>
  <c r="J19" i="7"/>
  <c r="J9" i="7"/>
  <c r="J10" i="7"/>
  <c r="J11" i="7"/>
  <c r="J12" i="7"/>
  <c r="J13" i="7"/>
  <c r="J8" i="7"/>
  <c r="J100" i="3"/>
  <c r="I100" i="3"/>
  <c r="I74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6" i="3"/>
  <c r="K25" i="3"/>
  <c r="K24" i="3"/>
  <c r="K23" i="3"/>
  <c r="K22" i="3"/>
  <c r="K21" i="3"/>
  <c r="K20" i="3"/>
  <c r="K19" i="3"/>
  <c r="K18" i="3"/>
  <c r="K14" i="3"/>
  <c r="K13" i="3"/>
  <c r="K12" i="3"/>
  <c r="K11" i="3"/>
  <c r="K10" i="3"/>
  <c r="K9" i="3"/>
  <c r="K8" i="3"/>
  <c r="K7" i="3"/>
  <c r="K6" i="3"/>
  <c r="C28" i="3"/>
  <c r="C74" i="3"/>
  <c r="J74" i="3"/>
  <c r="I28" i="3"/>
  <c r="C16" i="3"/>
  <c r="K5" i="3"/>
  <c r="C97" i="2"/>
  <c r="C44" i="2"/>
  <c r="C20" i="2"/>
  <c r="C102" i="1"/>
  <c r="C55" i="1"/>
  <c r="C40" i="1"/>
  <c r="C27" i="1"/>
  <c r="K96" i="2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1" i="2"/>
  <c r="M71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6" i="2"/>
  <c r="M36" i="2" s="1"/>
  <c r="L37" i="2"/>
  <c r="M37" i="2" s="1"/>
  <c r="L38" i="2"/>
  <c r="M38" i="2" s="1"/>
  <c r="L39" i="2"/>
  <c r="M39" i="2" s="1"/>
  <c r="L40" i="2"/>
  <c r="M40" i="2" s="1"/>
  <c r="L41" i="2"/>
  <c r="M41" i="2" s="1"/>
  <c r="L42" i="2"/>
  <c r="M42" i="2" s="1"/>
  <c r="L35" i="2"/>
  <c r="M35" i="2" s="1"/>
  <c r="L22" i="2"/>
  <c r="M22" i="2" s="1"/>
  <c r="L4" i="2"/>
  <c r="M4" i="2" s="1"/>
  <c r="K44" i="2"/>
  <c r="K102" i="1"/>
  <c r="L100" i="1"/>
  <c r="M100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7" i="1"/>
  <c r="M7" i="1" s="1"/>
  <c r="L14" i="1"/>
  <c r="M14" i="1" s="1"/>
  <c r="L10" i="1"/>
  <c r="M10" i="1" s="1"/>
  <c r="L12" i="1"/>
  <c r="M12" i="1" s="1"/>
  <c r="L8" i="1"/>
  <c r="M8" i="1" s="1"/>
  <c r="L13" i="1"/>
  <c r="M13" i="1" s="1"/>
  <c r="L16" i="1"/>
  <c r="M16" i="1" s="1"/>
  <c r="L21" i="1"/>
  <c r="M21" i="1" s="1"/>
  <c r="L24" i="1"/>
  <c r="M24" i="1" s="1"/>
  <c r="L25" i="1"/>
  <c r="M25" i="1" s="1"/>
  <c r="L5" i="1"/>
  <c r="M5" i="1" s="1"/>
  <c r="L6" i="1"/>
  <c r="M6" i="1" s="1"/>
  <c r="L9" i="1"/>
  <c r="M9" i="1" s="1"/>
  <c r="L11" i="1"/>
  <c r="M11" i="1" s="1"/>
  <c r="L18" i="1"/>
  <c r="M18" i="1" s="1"/>
  <c r="L15" i="1"/>
  <c r="M15" i="1" s="1"/>
  <c r="L17" i="1"/>
  <c r="M17" i="1" s="1"/>
  <c r="L19" i="1"/>
  <c r="M19" i="1" s="1"/>
  <c r="L20" i="1"/>
  <c r="M20" i="1" s="1"/>
  <c r="L22" i="1"/>
  <c r="M22" i="1" s="1"/>
  <c r="L23" i="1"/>
  <c r="M23" i="1" s="1"/>
  <c r="L4" i="1"/>
  <c r="M4" i="1" s="1"/>
  <c r="K27" i="1"/>
  <c r="L27" i="1"/>
  <c r="C100" i="3"/>
  <c r="G15" i="8" l="1"/>
  <c r="B24" i="30"/>
  <c r="J4" i="30"/>
  <c r="L4" i="30" s="1"/>
  <c r="J19" i="30"/>
  <c r="J14" i="30"/>
  <c r="L14" i="30" s="1"/>
  <c r="J5" i="30"/>
  <c r="L5" i="30" s="1"/>
  <c r="K14" i="30"/>
  <c r="O105" i="1" s="1"/>
  <c r="K19" i="30"/>
  <c r="L19" i="30" s="1"/>
  <c r="C103" i="3"/>
  <c r="O14" i="30"/>
  <c r="K98" i="2"/>
  <c r="J11" i="30"/>
  <c r="L96" i="2"/>
  <c r="M96" i="2" s="1"/>
  <c r="J12" i="30"/>
  <c r="J10" i="30"/>
  <c r="C33" i="2"/>
  <c r="C99" i="2" s="1"/>
  <c r="L32" i="2"/>
  <c r="M32" i="2" s="1"/>
  <c r="J27" i="4"/>
  <c r="K100" i="3"/>
  <c r="K74" i="3"/>
  <c r="L44" i="2"/>
  <c r="M27" i="1"/>
  <c r="N47" i="8"/>
  <c r="N45" i="8"/>
  <c r="N43" i="8"/>
  <c r="C48" i="7"/>
  <c r="H26" i="7"/>
  <c r="N9" i="8" s="1"/>
  <c r="H37" i="7"/>
  <c r="N5" i="8" s="1"/>
  <c r="H48" i="7"/>
  <c r="I48" i="7"/>
  <c r="I37" i="7"/>
  <c r="L5" i="8" s="1"/>
  <c r="I26" i="7"/>
  <c r="I15" i="7"/>
  <c r="L7" i="8" s="1"/>
  <c r="H15" i="7"/>
  <c r="N7" i="8" s="1"/>
  <c r="I16" i="3"/>
  <c r="I53" i="4"/>
  <c r="N33" i="8"/>
  <c r="L31" i="8"/>
  <c r="N31" i="8"/>
  <c r="K33" i="2"/>
  <c r="N29" i="8" s="1"/>
  <c r="N21" i="8"/>
  <c r="K55" i="1"/>
  <c r="N19" i="8" s="1"/>
  <c r="K40" i="1"/>
  <c r="N17" i="8" s="1"/>
  <c r="N23" i="8"/>
  <c r="L71" i="1"/>
  <c r="M71" i="1" s="1"/>
  <c r="L48" i="1"/>
  <c r="M48" i="1" s="1"/>
  <c r="L50" i="1"/>
  <c r="M50" i="1" s="1"/>
  <c r="L53" i="1"/>
  <c r="M53" i="1" s="1"/>
  <c r="L47" i="1"/>
  <c r="M47" i="1" s="1"/>
  <c r="L52" i="1"/>
  <c r="M52" i="1" s="1"/>
  <c r="L42" i="1"/>
  <c r="M42" i="1" s="1"/>
  <c r="L37" i="1"/>
  <c r="M37" i="1" s="1"/>
  <c r="L30" i="1"/>
  <c r="M30" i="1" s="1"/>
  <c r="L31" i="1"/>
  <c r="M31" i="1" s="1"/>
  <c r="L34" i="1"/>
  <c r="M34" i="1" s="1"/>
  <c r="L38" i="1"/>
  <c r="M38" i="1" s="1"/>
  <c r="L29" i="1"/>
  <c r="M29" i="1" s="1"/>
  <c r="L35" i="1"/>
  <c r="M35" i="1" s="1"/>
  <c r="L36" i="1"/>
  <c r="M36" i="1" s="1"/>
  <c r="L33" i="1"/>
  <c r="M33" i="1" s="1"/>
  <c r="N56" i="8" l="1"/>
  <c r="I55" i="4"/>
  <c r="N41" i="8"/>
  <c r="I103" i="3"/>
  <c r="J9" i="30"/>
  <c r="L98" i="2"/>
  <c r="K12" i="30"/>
  <c r="M44" i="2"/>
  <c r="K11" i="30"/>
  <c r="O7" i="8"/>
  <c r="I50" i="7"/>
  <c r="J48" i="7"/>
  <c r="H50" i="7"/>
  <c r="J26" i="7"/>
  <c r="L11" i="8"/>
  <c r="N54" i="8"/>
  <c r="N58" i="8" s="1"/>
  <c r="J53" i="4"/>
  <c r="L56" i="8" s="1"/>
  <c r="O56" i="8" s="1"/>
  <c r="K27" i="4"/>
  <c r="N11" i="8"/>
  <c r="O5" i="8"/>
  <c r="L9" i="8"/>
  <c r="O9" i="8" s="1"/>
  <c r="C50" i="7"/>
  <c r="N35" i="8"/>
  <c r="J28" i="3"/>
  <c r="L43" i="8" s="1"/>
  <c r="O43" i="8" s="1"/>
  <c r="J16" i="3"/>
  <c r="J15" i="7"/>
  <c r="J37" i="7"/>
  <c r="O31" i="8"/>
  <c r="L33" i="2"/>
  <c r="K10" i="30" s="1"/>
  <c r="L20" i="2"/>
  <c r="K13" i="30" s="1"/>
  <c r="L23" i="8"/>
  <c r="O23" i="8" s="1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3" i="5"/>
  <c r="P4" i="5"/>
  <c r="P5" i="5"/>
  <c r="P6" i="5"/>
  <c r="P7" i="5"/>
  <c r="P8" i="5"/>
  <c r="P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09" i="5"/>
  <c r="L192" i="5"/>
  <c r="M192" i="5" s="1"/>
  <c r="L193" i="5"/>
  <c r="M193" i="5" s="1"/>
  <c r="L194" i="5"/>
  <c r="L195" i="5"/>
  <c r="L196" i="5"/>
  <c r="M196" i="5" s="1"/>
  <c r="L197" i="5"/>
  <c r="L198" i="5"/>
  <c r="M198" i="5" s="1"/>
  <c r="L199" i="5"/>
  <c r="M199" i="5" s="1"/>
  <c r="L200" i="5"/>
  <c r="M200" i="5" s="1"/>
  <c r="L201" i="5"/>
  <c r="L202" i="5"/>
  <c r="L203" i="5"/>
  <c r="M203" i="5" s="1"/>
  <c r="L204" i="5"/>
  <c r="L205" i="5"/>
  <c r="L206" i="5"/>
  <c r="L207" i="5"/>
  <c r="M207" i="5" s="1"/>
  <c r="L208" i="5"/>
  <c r="M208" i="5" s="1"/>
  <c r="L209" i="5"/>
  <c r="M209" i="5" s="1"/>
  <c r="L210" i="5"/>
  <c r="L211" i="5"/>
  <c r="L212" i="5"/>
  <c r="M212" i="5" s="1"/>
  <c r="L213" i="5"/>
  <c r="L214" i="5"/>
  <c r="L215" i="5"/>
  <c r="M215" i="5" s="1"/>
  <c r="L216" i="5"/>
  <c r="M216" i="5" s="1"/>
  <c r="L217" i="5"/>
  <c r="M217" i="5" s="1"/>
  <c r="L218" i="5"/>
  <c r="L219" i="5"/>
  <c r="M219" i="5" s="1"/>
  <c r="L220" i="5"/>
  <c r="M220" i="5" s="1"/>
  <c r="L221" i="5"/>
  <c r="L222" i="5"/>
  <c r="M222" i="5" s="1"/>
  <c r="L223" i="5"/>
  <c r="L224" i="5"/>
  <c r="L225" i="5"/>
  <c r="M225" i="5" s="1"/>
  <c r="L226" i="5"/>
  <c r="L227" i="5"/>
  <c r="L228" i="5"/>
  <c r="M228" i="5" s="1"/>
  <c r="L229" i="5"/>
  <c r="L230" i="5"/>
  <c r="M230" i="5" s="1"/>
  <c r="L231" i="5"/>
  <c r="L232" i="5"/>
  <c r="M232" i="5" s="1"/>
  <c r="L233" i="5"/>
  <c r="M233" i="5" s="1"/>
  <c r="L234" i="5"/>
  <c r="L235" i="5"/>
  <c r="M235" i="5" s="1"/>
  <c r="L236" i="5"/>
  <c r="M236" i="5" s="1"/>
  <c r="L237" i="5"/>
  <c r="L238" i="5"/>
  <c r="L239" i="5"/>
  <c r="L240" i="5"/>
  <c r="M240" i="5" s="1"/>
  <c r="L241" i="5"/>
  <c r="M241" i="5" s="1"/>
  <c r="L242" i="5"/>
  <c r="L243" i="5"/>
  <c r="L244" i="5"/>
  <c r="M244" i="5" s="1"/>
  <c r="L245" i="5"/>
  <c r="L246" i="5"/>
  <c r="L247" i="5"/>
  <c r="L248" i="5"/>
  <c r="M248" i="5" s="1"/>
  <c r="L249" i="5"/>
  <c r="M249" i="5" s="1"/>
  <c r="L250" i="5"/>
  <c r="L251" i="5"/>
  <c r="M251" i="5" s="1"/>
  <c r="L252" i="5"/>
  <c r="M252" i="5" s="1"/>
  <c r="L253" i="5"/>
  <c r="L254" i="5"/>
  <c r="L255" i="5"/>
  <c r="M255" i="5" s="1"/>
  <c r="L256" i="5"/>
  <c r="M256" i="5" s="1"/>
  <c r="L257" i="5"/>
  <c r="M257" i="5" s="1"/>
  <c r="L258" i="5"/>
  <c r="M258" i="5" s="1"/>
  <c r="L259" i="5"/>
  <c r="L260" i="5"/>
  <c r="M260" i="5" s="1"/>
  <c r="L261" i="5"/>
  <c r="L262" i="5"/>
  <c r="L263" i="5"/>
  <c r="M263" i="5" s="1"/>
  <c r="L264" i="5"/>
  <c r="M264" i="5" s="1"/>
  <c r="L265" i="5"/>
  <c r="L266" i="5"/>
  <c r="L267" i="5"/>
  <c r="M267" i="5" s="1"/>
  <c r="L268" i="5"/>
  <c r="M268" i="5" s="1"/>
  <c r="L269" i="5"/>
  <c r="L270" i="5"/>
  <c r="L271" i="5"/>
  <c r="M271" i="5" s="1"/>
  <c r="L272" i="5"/>
  <c r="M272" i="5" s="1"/>
  <c r="L273" i="5"/>
  <c r="M273" i="5" s="1"/>
  <c r="L274" i="5"/>
  <c r="L275" i="5"/>
  <c r="L276" i="5"/>
  <c r="M276" i="5" s="1"/>
  <c r="M275" i="5"/>
  <c r="M274" i="5"/>
  <c r="M270" i="5"/>
  <c r="M269" i="5"/>
  <c r="M266" i="5"/>
  <c r="M265" i="5"/>
  <c r="M262" i="5"/>
  <c r="M261" i="5"/>
  <c r="M254" i="5"/>
  <c r="M253" i="5"/>
  <c r="M250" i="5"/>
  <c r="M247" i="5"/>
  <c r="M246" i="5"/>
  <c r="M245" i="5"/>
  <c r="M243" i="5"/>
  <c r="M242" i="5"/>
  <c r="M239" i="5"/>
  <c r="M238" i="5"/>
  <c r="M237" i="5"/>
  <c r="M234" i="5"/>
  <c r="M218" i="5"/>
  <c r="M214" i="5"/>
  <c r="M213" i="5"/>
  <c r="M211" i="5"/>
  <c r="M210" i="5"/>
  <c r="M206" i="5"/>
  <c r="M197" i="5"/>
  <c r="M195" i="5"/>
  <c r="M194" i="5"/>
  <c r="M259" i="5"/>
  <c r="M231" i="5"/>
  <c r="M229" i="5"/>
  <c r="M227" i="5"/>
  <c r="M226" i="5"/>
  <c r="M224" i="5"/>
  <c r="M223" i="5"/>
  <c r="M221" i="5"/>
  <c r="M205" i="5"/>
  <c r="M204" i="5"/>
  <c r="M202" i="5"/>
  <c r="M201" i="5"/>
  <c r="L191" i="5"/>
  <c r="M191" i="5" s="1"/>
  <c r="K16" i="3" l="1"/>
  <c r="J103" i="3"/>
  <c r="K103" i="3" s="1"/>
  <c r="M98" i="2"/>
  <c r="K9" i="30"/>
  <c r="L9" i="30" s="1"/>
  <c r="O11" i="8"/>
  <c r="J50" i="7"/>
  <c r="L54" i="8"/>
  <c r="J55" i="4"/>
  <c r="K55" i="4" s="1"/>
  <c r="K28" i="3"/>
  <c r="L33" i="8"/>
  <c r="O33" i="8" s="1"/>
  <c r="M33" i="2"/>
  <c r="L29" i="8"/>
  <c r="O29" i="8" s="1"/>
  <c r="M20" i="2"/>
  <c r="L35" i="8"/>
  <c r="O35" i="8" s="1"/>
  <c r="L47" i="8"/>
  <c r="O47" i="8" s="1"/>
  <c r="L41" i="8"/>
  <c r="O41" i="8" s="1"/>
  <c r="L45" i="8"/>
  <c r="O45" i="8" s="1"/>
  <c r="N51" i="8"/>
  <c r="N25" i="8"/>
  <c r="N37" i="8"/>
  <c r="L13" i="8"/>
  <c r="N13" i="8"/>
  <c r="O54" i="8" l="1"/>
  <c r="L58" i="8"/>
  <c r="O58" i="8" s="1"/>
  <c r="L37" i="8"/>
  <c r="O37" i="8" s="1"/>
  <c r="L51" i="8"/>
  <c r="O51" i="8" s="1"/>
  <c r="O13" i="8"/>
  <c r="N61" i="8"/>
  <c r="K25" i="5" l="1"/>
  <c r="K20" i="5"/>
  <c r="K24" i="5"/>
  <c r="K23" i="5"/>
  <c r="K22" i="5"/>
  <c r="K8" i="5"/>
  <c r="K12" i="5"/>
  <c r="K10" i="5"/>
  <c r="K9" i="5"/>
  <c r="K11" i="5"/>
  <c r="K13" i="5"/>
  <c r="K4" i="5"/>
  <c r="K5" i="5"/>
  <c r="K6" i="5"/>
  <c r="K3" i="5"/>
  <c r="K7" i="5"/>
  <c r="K2" i="5"/>
  <c r="K17" i="5"/>
  <c r="K16" i="5"/>
  <c r="K15" i="5"/>
  <c r="K14" i="5"/>
  <c r="K19" i="5"/>
  <c r="K18" i="5"/>
  <c r="K21" i="5"/>
  <c r="K279" i="5" l="1"/>
  <c r="L32" i="1" l="1"/>
  <c r="L49" i="1"/>
  <c r="M49" i="1" s="1"/>
  <c r="L46" i="1"/>
  <c r="M46" i="1" s="1"/>
  <c r="L44" i="1"/>
  <c r="M44" i="1" s="1"/>
  <c r="L45" i="1"/>
  <c r="M45" i="1" s="1"/>
  <c r="L51" i="1"/>
  <c r="M51" i="1" s="1"/>
  <c r="L43" i="1"/>
  <c r="L59" i="1"/>
  <c r="M59" i="1" s="1"/>
  <c r="L66" i="1"/>
  <c r="M66" i="1" s="1"/>
  <c r="L73" i="1"/>
  <c r="M73" i="1" s="1"/>
  <c r="L68" i="1"/>
  <c r="M68" i="1" s="1"/>
  <c r="L75" i="1"/>
  <c r="M75" i="1" s="1"/>
  <c r="L63" i="1"/>
  <c r="M63" i="1" s="1"/>
  <c r="L72" i="1"/>
  <c r="M72" i="1" s="1"/>
  <c r="L67" i="1"/>
  <c r="M67" i="1" s="1"/>
  <c r="L70" i="1"/>
  <c r="M70" i="1" s="1"/>
  <c r="L74" i="1"/>
  <c r="M74" i="1" s="1"/>
  <c r="L62" i="1"/>
  <c r="M62" i="1" s="1"/>
  <c r="L60" i="1"/>
  <c r="M60" i="1" s="1"/>
  <c r="L58" i="1"/>
  <c r="M58" i="1" s="1"/>
  <c r="L61" i="1"/>
  <c r="M61" i="1" s="1"/>
  <c r="L69" i="1"/>
  <c r="M69" i="1" s="1"/>
  <c r="L65" i="1"/>
  <c r="M65" i="1" s="1"/>
  <c r="L57" i="1"/>
  <c r="L64" i="1"/>
  <c r="M64" i="1" s="1"/>
  <c r="M180" i="5"/>
  <c r="M183" i="5"/>
  <c r="M176" i="5"/>
  <c r="M182" i="5"/>
  <c r="M172" i="5"/>
  <c r="M187" i="5"/>
  <c r="M186" i="5"/>
  <c r="M175" i="5"/>
  <c r="M171" i="5"/>
  <c r="M174" i="5"/>
  <c r="M178" i="5"/>
  <c r="M113" i="5"/>
  <c r="M130" i="5"/>
  <c r="M128" i="5"/>
  <c r="M125" i="5"/>
  <c r="M123" i="5"/>
  <c r="M96" i="5"/>
  <c r="M88" i="5"/>
  <c r="M95" i="5"/>
  <c r="M89" i="5"/>
  <c r="M90" i="5"/>
  <c r="M106" i="5"/>
  <c r="M102" i="5"/>
  <c r="M91" i="5"/>
  <c r="M103" i="5"/>
  <c r="M64" i="5"/>
  <c r="M86" i="5"/>
  <c r="M55" i="5"/>
  <c r="M80" i="5"/>
  <c r="M77" i="5"/>
  <c r="M58" i="5"/>
  <c r="M74" i="5"/>
  <c r="M57" i="5"/>
  <c r="M85" i="5"/>
  <c r="M84" i="5"/>
  <c r="M75" i="5"/>
  <c r="M60" i="5"/>
  <c r="M65" i="5"/>
  <c r="M82" i="5"/>
  <c r="M79" i="5"/>
  <c r="M66" i="5"/>
  <c r="M54" i="5"/>
  <c r="M61" i="5"/>
  <c r="M36" i="5"/>
  <c r="M46" i="5"/>
  <c r="M35" i="5"/>
  <c r="M44" i="5"/>
  <c r="M48" i="5"/>
  <c r="M51" i="5"/>
  <c r="M49" i="5"/>
  <c r="M47" i="5"/>
  <c r="M42" i="5"/>
  <c r="M50" i="5"/>
  <c r="M43" i="5"/>
  <c r="M32" i="5"/>
  <c r="M33" i="5"/>
  <c r="L26" i="5"/>
  <c r="M26" i="5" s="1"/>
  <c r="M28" i="5"/>
  <c r="M27" i="5"/>
  <c r="M31" i="5"/>
  <c r="M29" i="5"/>
  <c r="M93" i="5"/>
  <c r="M92" i="5"/>
  <c r="M107" i="5"/>
  <c r="M94" i="5"/>
  <c r="M105" i="5"/>
  <c r="M98" i="5"/>
  <c r="M97" i="5"/>
  <c r="M108" i="5"/>
  <c r="M100" i="5"/>
  <c r="M99" i="5"/>
  <c r="M104" i="5"/>
  <c r="M101" i="5"/>
  <c r="M68" i="5"/>
  <c r="M53" i="5"/>
  <c r="M67" i="5"/>
  <c r="M73" i="5"/>
  <c r="M69" i="5"/>
  <c r="M81" i="5"/>
  <c r="M78" i="5"/>
  <c r="M56" i="5"/>
  <c r="M70" i="5"/>
  <c r="M72" i="5"/>
  <c r="M87" i="5"/>
  <c r="M76" i="5"/>
  <c r="M71" i="5"/>
  <c r="M59" i="5"/>
  <c r="M62" i="5"/>
  <c r="M83" i="5"/>
  <c r="M63" i="5"/>
  <c r="M37" i="5"/>
  <c r="M41" i="5"/>
  <c r="M38" i="5"/>
  <c r="M40" i="5"/>
  <c r="M45" i="5"/>
  <c r="M34" i="5"/>
  <c r="M52" i="5"/>
  <c r="M39" i="5"/>
  <c r="M30" i="5"/>
  <c r="L102" i="1" l="1"/>
  <c r="M102" i="1" s="1"/>
  <c r="M57" i="1"/>
  <c r="M43" i="1"/>
  <c r="L55" i="1"/>
  <c r="M32" i="1"/>
  <c r="L40" i="1"/>
  <c r="L21" i="8" l="1"/>
  <c r="O21" i="8" s="1"/>
  <c r="L19" i="8"/>
  <c r="O19" i="8" s="1"/>
  <c r="M55" i="1"/>
  <c r="L17" i="8"/>
  <c r="M40" i="1"/>
  <c r="BH66" i="8"/>
  <c r="BJ66" i="8"/>
  <c r="L25" i="8" l="1"/>
  <c r="O17" i="8"/>
  <c r="BK66" i="8"/>
  <c r="L61" i="8" l="1"/>
  <c r="O61" i="8" s="1"/>
  <c r="O25" i="8"/>
  <c r="BB54" i="8"/>
  <c r="AZ54" i="8"/>
  <c r="BB41" i="8"/>
  <c r="AZ41" i="8"/>
  <c r="BB28" i="8"/>
  <c r="AZ28" i="8"/>
  <c r="BB15" i="8"/>
  <c r="AZ15" i="8"/>
  <c r="AZ66" i="8" l="1"/>
  <c r="BC15" i="8"/>
  <c r="BB66" i="8"/>
  <c r="BC41" i="8"/>
  <c r="BC28" i="8"/>
  <c r="BC54" i="8"/>
  <c r="BC66" i="8" l="1"/>
  <c r="L2" i="5" l="1"/>
  <c r="M124" i="5"/>
  <c r="M122" i="5"/>
  <c r="M155" i="5"/>
  <c r="M158" i="5"/>
  <c r="M121" i="5"/>
  <c r="M144" i="5"/>
  <c r="M117" i="5"/>
  <c r="M149" i="5"/>
  <c r="M156" i="5"/>
  <c r="M147" i="5"/>
  <c r="M188" i="5"/>
  <c r="M173" i="5"/>
  <c r="M181" i="5"/>
  <c r="M153" i="5"/>
  <c r="M185" i="5"/>
  <c r="M137" i="5"/>
  <c r="M177" i="5"/>
  <c r="M110" i="5"/>
  <c r="M136" i="5"/>
  <c r="M114" i="5"/>
  <c r="M109" i="5"/>
  <c r="M115" i="5"/>
  <c r="M112" i="5"/>
  <c r="M161" i="5"/>
  <c r="M132" i="5"/>
  <c r="M168" i="5"/>
  <c r="M119" i="5"/>
  <c r="M139" i="5"/>
  <c r="M131" i="5"/>
  <c r="M163" i="5"/>
  <c r="M151" i="5"/>
  <c r="M148" i="5"/>
  <c r="M166" i="5"/>
  <c r="M152" i="5"/>
  <c r="M118" i="5"/>
  <c r="M120" i="5"/>
  <c r="M154" i="5"/>
  <c r="M138" i="5"/>
  <c r="M134" i="5"/>
  <c r="M142" i="5"/>
  <c r="M164" i="5"/>
  <c r="M133" i="5"/>
  <c r="M167" i="5"/>
  <c r="M146" i="5"/>
  <c r="M170" i="5"/>
  <c r="M150" i="5"/>
  <c r="M135" i="5"/>
  <c r="M141" i="5"/>
  <c r="M189" i="5"/>
  <c r="M184" i="5"/>
  <c r="M190" i="5"/>
  <c r="M165" i="5"/>
  <c r="M179" i="5"/>
  <c r="M126" i="5"/>
  <c r="M116" i="5"/>
  <c r="M160" i="5"/>
  <c r="M111" i="5"/>
  <c r="M162" i="5"/>
  <c r="M127" i="5"/>
  <c r="L279" i="5" l="1"/>
  <c r="M11" i="5"/>
  <c r="M13" i="5"/>
  <c r="M23" i="5"/>
  <c r="M19" i="5"/>
  <c r="M129" i="5"/>
  <c r="M18" i="5"/>
  <c r="M25" i="5"/>
  <c r="M8" i="5"/>
  <c r="M3" i="5"/>
  <c r="M17" i="5"/>
  <c r="M21" i="5"/>
  <c r="M9" i="5"/>
  <c r="M2" i="5"/>
  <c r="M5" i="5"/>
  <c r="M12" i="5"/>
  <c r="M14" i="5"/>
  <c r="M4" i="5"/>
  <c r="M15" i="5"/>
  <c r="M16" i="5"/>
  <c r="M10" i="5"/>
  <c r="M22" i="5"/>
  <c r="M6" i="5"/>
  <c r="M20" i="5"/>
  <c r="M24" i="5"/>
  <c r="M7" i="5"/>
  <c r="K53" i="4" l="1"/>
  <c r="C55" i="4" l="1"/>
  <c r="L24" i="30"/>
</calcChain>
</file>

<file path=xl/sharedStrings.xml><?xml version="1.0" encoding="utf-8"?>
<sst xmlns="http://schemas.openxmlformats.org/spreadsheetml/2006/main" count="2154" uniqueCount="224">
  <si>
    <t>Total</t>
  </si>
  <si>
    <t>Pos.</t>
  </si>
  <si>
    <t>Nom</t>
  </si>
  <si>
    <t>P1</t>
  </si>
  <si>
    <t>P2</t>
  </si>
  <si>
    <t>P3</t>
  </si>
  <si>
    <t>P4</t>
  </si>
  <si>
    <t>P5</t>
  </si>
  <si>
    <t>P6</t>
  </si>
  <si>
    <t>P7</t>
  </si>
  <si>
    <t>P8</t>
  </si>
  <si>
    <t>Zbinden Ruth</t>
  </si>
  <si>
    <t>Morand Marie-Noëlle</t>
  </si>
  <si>
    <t>Guyot Christine</t>
  </si>
  <si>
    <t>Aries Claudia</t>
  </si>
  <si>
    <t>Pasquier Virginie</t>
  </si>
  <si>
    <t>Vergère Patricia</t>
  </si>
  <si>
    <t>Grillet Liliane</t>
  </si>
  <si>
    <t>Despres Marylène</t>
  </si>
  <si>
    <t>Corbo Pierre</t>
  </si>
  <si>
    <t>Gozzo Alain</t>
  </si>
  <si>
    <t>Nemeskeri Julien</t>
  </si>
  <si>
    <t>Vergère Pascal</t>
  </si>
  <si>
    <t>Martin José</t>
  </si>
  <si>
    <t>Moser René</t>
  </si>
  <si>
    <t>Roagna Gilles-Eric</t>
  </si>
  <si>
    <t>Huberson Guillaume</t>
  </si>
  <si>
    <t>Musa Jesper</t>
  </si>
  <si>
    <t>Parome Richard</t>
  </si>
  <si>
    <t>Serrano Ronaldo</t>
  </si>
  <si>
    <t>Groux Gilbert</t>
  </si>
  <si>
    <t>Gratziu Rossano</t>
  </si>
  <si>
    <t>Rosa Pedro</t>
  </si>
  <si>
    <t>Cat</t>
  </si>
  <si>
    <t>Jaena Emma</t>
  </si>
  <si>
    <t>Faller Nezza</t>
  </si>
  <si>
    <t>Karrer Luisita</t>
  </si>
  <si>
    <t>Louvrier Ivana</t>
  </si>
  <si>
    <t>Perito Pascal</t>
  </si>
  <si>
    <t>Miano Nunziato</t>
  </si>
  <si>
    <t>Rosset Franck</t>
  </si>
  <si>
    <t>Da Silva Mario</t>
  </si>
  <si>
    <t>Carolino Romulo</t>
  </si>
  <si>
    <t>Mancuso Angelo</t>
  </si>
  <si>
    <t>Hutzli Philippe</t>
  </si>
  <si>
    <t>Baruh Enis</t>
  </si>
  <si>
    <t>Corminboeuf Pascal</t>
  </si>
  <si>
    <t>Martinez Mary-Claude</t>
  </si>
  <si>
    <t>Genillard Ralph-Yves</t>
  </si>
  <si>
    <t>Grosrey Krystel</t>
  </si>
  <si>
    <t>Pahud Chinny</t>
  </si>
  <si>
    <t>Barbuscia Isabelle</t>
  </si>
  <si>
    <t>Terrettaz Janique</t>
  </si>
  <si>
    <t>Cardinaux Pierre-Alain</t>
  </si>
  <si>
    <t>Burri Katia</t>
  </si>
  <si>
    <t>Manco Anthony</t>
  </si>
  <si>
    <t>Meier Pierre</t>
  </si>
  <si>
    <t>Gomez Domingo</t>
  </si>
  <si>
    <t>Monnier Michel</t>
  </si>
  <si>
    <t>Monti Olivier</t>
  </si>
  <si>
    <t>Faller Merri</t>
  </si>
  <si>
    <t>Moyenne</t>
  </si>
  <si>
    <t>Parties</t>
  </si>
  <si>
    <t>Moy.</t>
  </si>
  <si>
    <t>Morales Serrano Eduardo</t>
  </si>
  <si>
    <t>Diaz Lopez José Manuel</t>
  </si>
  <si>
    <t>Karrer Jean</t>
  </si>
  <si>
    <t>D'Apice Vincenzo</t>
  </si>
  <si>
    <t>Favre Jean-Marie</t>
  </si>
  <si>
    <t>Petringa Antonio</t>
  </si>
  <si>
    <t>Almudever Celina</t>
  </si>
  <si>
    <t>Bull Oliver</t>
  </si>
  <si>
    <t>Pellein Stéphane</t>
  </si>
  <si>
    <t>Golay Daniel</t>
  </si>
  <si>
    <t>Dodah Moonesh</t>
  </si>
  <si>
    <t>Seydoux Pascal</t>
  </si>
  <si>
    <t>D'Apice Eladio</t>
  </si>
  <si>
    <t>Stutz René</t>
  </si>
  <si>
    <t>Chappuis Bernard</t>
  </si>
  <si>
    <t>Cataldo Wiliam</t>
  </si>
  <si>
    <t>Mermoud Alex</t>
  </si>
  <si>
    <t>Gabriel Eric</t>
  </si>
  <si>
    <t>Manco Daniel</t>
  </si>
  <si>
    <t>Bravo Mario</t>
  </si>
  <si>
    <t>Jules Pascal</t>
  </si>
  <si>
    <t>Calzavara Bernard</t>
  </si>
  <si>
    <t>Mardi 17 janvier 2023</t>
  </si>
  <si>
    <t>Individuels</t>
  </si>
  <si>
    <t>Doublettes</t>
  </si>
  <si>
    <t>Trio</t>
  </si>
  <si>
    <t>Discipline</t>
  </si>
  <si>
    <t>Étiquettes de lignes</t>
  </si>
  <si>
    <t>Total général</t>
  </si>
  <si>
    <t>Nicole Roger</t>
  </si>
  <si>
    <t>Ronchi Jacques</t>
  </si>
  <si>
    <t>Nombre de 200</t>
  </si>
  <si>
    <t>Total 200</t>
  </si>
  <si>
    <t>All Events</t>
  </si>
  <si>
    <t>A</t>
  </si>
  <si>
    <t>B</t>
  </si>
  <si>
    <t>C</t>
  </si>
  <si>
    <t>Groupe</t>
  </si>
  <si>
    <t>Dame</t>
  </si>
  <si>
    <t>Moyennes</t>
  </si>
  <si>
    <t>Championnat Genevois 2023</t>
  </si>
  <si>
    <t>Championnat Genevois 2022</t>
  </si>
  <si>
    <t>Championnat Genevois 2020</t>
  </si>
  <si>
    <t>Finale All Events - Hommes - Categorie A</t>
  </si>
  <si>
    <t xml:space="preserve">Finale All Events - Dames </t>
  </si>
  <si>
    <t>Finale All Events - Dames - Categorie A</t>
  </si>
  <si>
    <t>Finales All Events - Hommes - Categorie B</t>
  </si>
  <si>
    <t>Finales All Events - Hommes - Categorie C</t>
  </si>
  <si>
    <t>Finales All Events - Dames - Categorie B</t>
  </si>
  <si>
    <t>TOTAL</t>
  </si>
  <si>
    <t>Individuel hommes - Categorie A</t>
  </si>
  <si>
    <t>Individuel hommes - Categorie B</t>
  </si>
  <si>
    <t>Individuel hommes - Categorie C</t>
  </si>
  <si>
    <t>Individuel dames</t>
  </si>
  <si>
    <t>Individuel dames - Categorie A</t>
  </si>
  <si>
    <t>Individuel dames - Categorie B</t>
  </si>
  <si>
    <t>Doublette hommes - Categorie A</t>
  </si>
  <si>
    <t>Doublette hommes - Categorie B</t>
  </si>
  <si>
    <t>Doublette hommes - Categorie C</t>
  </si>
  <si>
    <t>Doublette dames</t>
  </si>
  <si>
    <t>Doublette dames - Categorie A</t>
  </si>
  <si>
    <t>Doublette dames - Categorie B</t>
  </si>
  <si>
    <t>Triplette hommes A</t>
  </si>
  <si>
    <t>Triplette hommes B</t>
  </si>
  <si>
    <t>Triplette hommes C</t>
  </si>
  <si>
    <t>Triplette dames</t>
  </si>
  <si>
    <t>Triplette mixte</t>
  </si>
  <si>
    <t>Doublette Mixte - Categorie A</t>
  </si>
  <si>
    <t>Doublette Mixte - Categorie B</t>
  </si>
  <si>
    <t>Moyenne générale</t>
  </si>
  <si>
    <t>Championnat Genevois 2019</t>
  </si>
  <si>
    <t>Championnat Genevois 2018</t>
  </si>
  <si>
    <t>Rosa-Guerra Celine</t>
  </si>
  <si>
    <t>Dela Pena Jingkie</t>
  </si>
  <si>
    <t>Franco Jonani</t>
  </si>
  <si>
    <t>Lapustin Mihail</t>
  </si>
  <si>
    <t>Menoud François</t>
  </si>
  <si>
    <t>Bellon Damien</t>
  </si>
  <si>
    <t>Le Scanff Jean-François</t>
  </si>
  <si>
    <t>Loubier Pascal</t>
  </si>
  <si>
    <t>Flores Alfredo</t>
  </si>
  <si>
    <t>Moser Noraida</t>
  </si>
  <si>
    <t>Cardinaux Cédric</t>
  </si>
  <si>
    <t>Klima Martin</t>
  </si>
  <si>
    <t>Andrianjafy Monty</t>
  </si>
  <si>
    <t>Umali Jaime</t>
  </si>
  <si>
    <t>Umali James Matthew</t>
  </si>
  <si>
    <t>Visalli Giuseppe</t>
  </si>
  <si>
    <t>Barbezat Francis</t>
  </si>
  <si>
    <t>Frei Robert</t>
  </si>
  <si>
    <t>Chavaz Didier</t>
  </si>
  <si>
    <t>Lundi 15 janvier 2024</t>
  </si>
  <si>
    <t>Sauthier Philippe</t>
  </si>
  <si>
    <t>Championnat Genevois 2024</t>
  </si>
  <si>
    <t>Hutzli Christian</t>
  </si>
  <si>
    <t>Moser Roberto</t>
  </si>
  <si>
    <t>Terrettaz Joey</t>
  </si>
  <si>
    <t>Walther Jeanette</t>
  </si>
  <si>
    <t>Nb 200</t>
  </si>
  <si>
    <t>Championnat Genevois 2025</t>
  </si>
  <si>
    <t>Paras Marife</t>
  </si>
  <si>
    <t>Moyat Magali</t>
  </si>
  <si>
    <t>Schmisser Laurent</t>
  </si>
  <si>
    <t>Pascal Jules</t>
  </si>
  <si>
    <t>Huynh Thanh Dat</t>
  </si>
  <si>
    <t>Rosa-Guerraz Céline</t>
  </si>
  <si>
    <t>Grassin Frédéric</t>
  </si>
  <si>
    <t>Meythiaz Claude</t>
  </si>
  <si>
    <t>Caldi Jean-Marc</t>
  </si>
  <si>
    <t>H</t>
  </si>
  <si>
    <t>D</t>
  </si>
  <si>
    <t>Triplettes hommes - Categorie A</t>
  </si>
  <si>
    <t>QA</t>
  </si>
  <si>
    <t>Cataldo Jayson</t>
  </si>
  <si>
    <t>All events Dames - HB - HA - HC</t>
  </si>
  <si>
    <t>Championnats Genevois 2025</t>
  </si>
  <si>
    <t>Classements individuels</t>
  </si>
  <si>
    <t>All Events dames - Dames ( Pistes 3-8 )</t>
  </si>
  <si>
    <t>All Events hommes - Hommes ( Pistes 9-14 ) - Categorie B</t>
  </si>
  <si>
    <t>All Events hommes - Hommes ( Pistes 15-20 ) - Categorie A</t>
  </si>
  <si>
    <t>All Events hommes - Hommes ( Pistes 21-26 ) - Categorie C</t>
  </si>
  <si>
    <t>Individuel</t>
  </si>
  <si>
    <t>Double</t>
  </si>
  <si>
    <t>de P1</t>
  </si>
  <si>
    <t>de P2</t>
  </si>
  <si>
    <t>de P3</t>
  </si>
  <si>
    <t>de P4</t>
  </si>
  <si>
    <t>de P5</t>
  </si>
  <si>
    <t>de P6</t>
  </si>
  <si>
    <t>de P7</t>
  </si>
  <si>
    <t>de P8</t>
  </si>
  <si>
    <t>de Total</t>
  </si>
  <si>
    <t>de Parties</t>
  </si>
  <si>
    <t>de Moyenne2</t>
  </si>
  <si>
    <t>de NB 200</t>
  </si>
  <si>
    <t>Dames</t>
  </si>
  <si>
    <t>Mixte</t>
  </si>
  <si>
    <t>Bello Fabienne</t>
  </si>
  <si>
    <t>Faller Merrie</t>
  </si>
  <si>
    <t>Moser Rhida</t>
  </si>
  <si>
    <t>Vinée Carole</t>
  </si>
  <si>
    <t>Vergère Rébecca</t>
  </si>
  <si>
    <t>Melani Claudia</t>
  </si>
  <si>
    <t>Kerlero de Rosbo Erick</t>
  </si>
  <si>
    <t>Cataldo William</t>
  </si>
  <si>
    <t>Brülhart Christophe</t>
  </si>
  <si>
    <t>Raiga-Clemenceau Emmanuel</t>
  </si>
  <si>
    <t>Reymond Laurent</t>
  </si>
  <si>
    <t>Santos Hugues</t>
  </si>
  <si>
    <t>Individuels 2026</t>
  </si>
  <si>
    <t>Doublette 2026</t>
  </si>
  <si>
    <t>Ghosn Nicole</t>
  </si>
  <si>
    <t>Hermossilla Ester</t>
  </si>
  <si>
    <t>Despres Marlène</t>
  </si>
  <si>
    <t>Thomet Adrien</t>
  </si>
  <si>
    <t>Championnat Genevois 2026</t>
  </si>
  <si>
    <t>Pos</t>
  </si>
  <si>
    <t>Pellein Monthira</t>
  </si>
  <si>
    <t>Hommes</t>
  </si>
  <si>
    <t>Joueurs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</si>
</sst>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fr.&quot;\ #,##0.00;[Red]&quot;fr.&quot;\ \-#,##0.00"/>
  </numFmts>
  <fonts count="5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2"/>
      <color theme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7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b/>
      <sz val="7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CCCE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/>
      <top/>
      <bottom style="medium">
        <color rgb="FFC0C0C0"/>
      </bottom>
      <diagonal/>
    </border>
    <border>
      <left style="medium">
        <color rgb="FFFFFFFF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8" fillId="0" borderId="0"/>
  </cellStyleXfs>
  <cellXfs count="290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34" borderId="10" xfId="42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10" xfId="42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1" fillId="35" borderId="10" xfId="42" applyFill="1" applyBorder="1" applyAlignment="1">
      <alignment horizontal="left" vertical="center" wrapText="1"/>
    </xf>
    <xf numFmtId="0" fontId="21" fillId="36" borderId="10" xfId="42" applyFill="1" applyBorder="1" applyAlignment="1">
      <alignment horizontal="left" vertical="center" wrapText="1"/>
    </xf>
    <xf numFmtId="0" fontId="16" fillId="0" borderId="0" xfId="0" applyFont="1"/>
    <xf numFmtId="2" fontId="0" fillId="36" borderId="0" xfId="0" applyNumberFormat="1" applyFill="1" applyAlignment="1">
      <alignment horizontal="center" vertical="center"/>
    </xf>
    <xf numFmtId="2" fontId="0" fillId="35" borderId="0" xfId="0" applyNumberFormat="1" applyFill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8" fillId="0" borderId="0" xfId="43"/>
    <xf numFmtId="0" fontId="26" fillId="0" borderId="0" xfId="43" applyFont="1"/>
    <xf numFmtId="0" fontId="26" fillId="0" borderId="0" xfId="43" applyFont="1" applyAlignment="1">
      <alignment horizontal="center"/>
    </xf>
    <xf numFmtId="2" fontId="26" fillId="0" borderId="0" xfId="43" applyNumberFormat="1" applyFont="1" applyAlignment="1">
      <alignment horizontal="center" vertical="center"/>
    </xf>
    <xf numFmtId="2" fontId="26" fillId="0" borderId="0" xfId="43" applyNumberFormat="1" applyFont="1" applyAlignment="1">
      <alignment horizontal="center"/>
    </xf>
    <xf numFmtId="0" fontId="29" fillId="0" borderId="0" xfId="43" applyFont="1"/>
    <xf numFmtId="0" fontId="30" fillId="0" borderId="0" xfId="43" applyFont="1"/>
    <xf numFmtId="0" fontId="30" fillId="0" borderId="0" xfId="43" applyFont="1" applyAlignment="1">
      <alignment horizontal="center"/>
    </xf>
    <xf numFmtId="164" fontId="30" fillId="0" borderId="11" xfId="43" applyNumberFormat="1" applyFont="1" applyBorder="1" applyAlignment="1">
      <alignment horizontal="center" vertical="center"/>
    </xf>
    <xf numFmtId="164" fontId="31" fillId="0" borderId="11" xfId="43" applyNumberFormat="1" applyFont="1" applyBorder="1" applyAlignment="1">
      <alignment vertical="center"/>
    </xf>
    <xf numFmtId="164" fontId="30" fillId="0" borderId="11" xfId="43" applyNumberFormat="1" applyFont="1" applyBorder="1" applyAlignment="1">
      <alignment vertical="center"/>
    </xf>
    <xf numFmtId="1" fontId="31" fillId="0" borderId="11" xfId="43" applyNumberFormat="1" applyFont="1" applyBorder="1" applyAlignment="1">
      <alignment horizontal="center" vertical="center"/>
    </xf>
    <xf numFmtId="164" fontId="31" fillId="0" borderId="11" xfId="43" applyNumberFormat="1" applyFont="1" applyBorder="1" applyAlignment="1">
      <alignment horizontal="center" vertical="center"/>
    </xf>
    <xf numFmtId="0" fontId="30" fillId="0" borderId="0" xfId="43" applyFont="1" applyAlignment="1">
      <alignment vertical="center"/>
    </xf>
    <xf numFmtId="2" fontId="30" fillId="0" borderId="0" xfId="43" applyNumberFormat="1" applyFont="1" applyAlignment="1">
      <alignment horizontal="center" vertical="center"/>
    </xf>
    <xf numFmtId="0" fontId="29" fillId="0" borderId="0" xfId="43" applyFont="1" applyAlignment="1">
      <alignment vertical="center"/>
    </xf>
    <xf numFmtId="164" fontId="30" fillId="0" borderId="12" xfId="43" applyNumberFormat="1" applyFont="1" applyBorder="1" applyAlignment="1">
      <alignment horizontal="center" vertical="center"/>
    </xf>
    <xf numFmtId="164" fontId="31" fillId="0" borderId="12" xfId="43" applyNumberFormat="1" applyFont="1" applyBorder="1" applyAlignment="1">
      <alignment vertical="center"/>
    </xf>
    <xf numFmtId="164" fontId="30" fillId="0" borderId="12" xfId="43" applyNumberFormat="1" applyFont="1" applyBorder="1" applyAlignment="1">
      <alignment vertical="center"/>
    </xf>
    <xf numFmtId="1" fontId="31" fillId="0" borderId="12" xfId="43" applyNumberFormat="1" applyFont="1" applyBorder="1" applyAlignment="1">
      <alignment horizontal="center" vertical="center"/>
    </xf>
    <xf numFmtId="164" fontId="30" fillId="0" borderId="0" xfId="43" applyNumberFormat="1" applyFont="1" applyAlignment="1">
      <alignment horizontal="center" vertical="center"/>
    </xf>
    <xf numFmtId="164" fontId="31" fillId="0" borderId="0" xfId="43" applyNumberFormat="1" applyFont="1" applyAlignment="1">
      <alignment vertical="center"/>
    </xf>
    <xf numFmtId="164" fontId="30" fillId="0" borderId="0" xfId="43" applyNumberFormat="1" applyFont="1" applyAlignment="1">
      <alignment vertical="center"/>
    </xf>
    <xf numFmtId="1" fontId="31" fillId="0" borderId="0" xfId="43" applyNumberFormat="1" applyFont="1" applyAlignment="1">
      <alignment horizontal="center" vertical="center" wrapText="1"/>
    </xf>
    <xf numFmtId="164" fontId="31" fillId="0" borderId="0" xfId="43" applyNumberFormat="1" applyFont="1" applyAlignment="1">
      <alignment horizontal="center" vertical="center" wrapText="1"/>
    </xf>
    <xf numFmtId="1" fontId="31" fillId="0" borderId="11" xfId="43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30" fillId="0" borderId="0" xfId="43" applyFont="1" applyAlignment="1">
      <alignment horizontal="center" vertical="center"/>
    </xf>
    <xf numFmtId="165" fontId="31" fillId="0" borderId="0" xfId="43" applyNumberFormat="1" applyFont="1" applyAlignment="1">
      <alignment vertical="center"/>
    </xf>
    <xf numFmtId="0" fontId="31" fillId="0" borderId="0" xfId="43" applyFont="1" applyAlignment="1">
      <alignment vertical="center"/>
    </xf>
    <xf numFmtId="0" fontId="31" fillId="0" borderId="0" xfId="43" applyFont="1" applyAlignment="1">
      <alignment horizontal="center" vertical="center"/>
    </xf>
    <xf numFmtId="2" fontId="31" fillId="0" borderId="0" xfId="43" applyNumberFormat="1" applyFont="1" applyAlignment="1">
      <alignment horizontal="center" vertical="center"/>
    </xf>
    <xf numFmtId="1" fontId="31" fillId="0" borderId="0" xfId="43" applyNumberFormat="1" applyFont="1" applyAlignment="1">
      <alignment horizontal="center" vertical="center"/>
    </xf>
    <xf numFmtId="0" fontId="28" fillId="0" borderId="0" xfId="43" applyAlignment="1">
      <alignment horizontal="center" vertical="center"/>
    </xf>
    <xf numFmtId="0" fontId="30" fillId="0" borderId="11" xfId="43" applyFont="1" applyBorder="1" applyAlignment="1">
      <alignment horizontal="center" vertical="center"/>
    </xf>
    <xf numFmtId="165" fontId="31" fillId="0" borderId="11" xfId="43" applyNumberFormat="1" applyFont="1" applyBorder="1" applyAlignment="1">
      <alignment vertical="center"/>
    </xf>
    <xf numFmtId="0" fontId="31" fillId="0" borderId="11" xfId="43" applyFont="1" applyBorder="1" applyAlignment="1">
      <alignment vertical="center"/>
    </xf>
    <xf numFmtId="0" fontId="31" fillId="0" borderId="11" xfId="43" applyFont="1" applyBorder="1" applyAlignment="1">
      <alignment horizontal="center" vertical="center"/>
    </xf>
    <xf numFmtId="0" fontId="30" fillId="0" borderId="11" xfId="43" applyFont="1" applyBorder="1" applyAlignment="1">
      <alignment vertical="center"/>
    </xf>
    <xf numFmtId="0" fontId="30" fillId="0" borderId="13" xfId="43" applyFont="1" applyBorder="1" applyAlignment="1">
      <alignment horizontal="center" vertical="center"/>
    </xf>
    <xf numFmtId="165" fontId="31" fillId="0" borderId="13" xfId="43" applyNumberFormat="1" applyFont="1" applyBorder="1" applyAlignment="1">
      <alignment vertical="center"/>
    </xf>
    <xf numFmtId="0" fontId="31" fillId="0" borderId="13" xfId="43" applyFont="1" applyBorder="1" applyAlignment="1">
      <alignment vertical="center"/>
    </xf>
    <xf numFmtId="0" fontId="31" fillId="0" borderId="13" xfId="43" applyFont="1" applyBorder="1" applyAlignment="1">
      <alignment horizontal="center" vertical="center"/>
    </xf>
    <xf numFmtId="1" fontId="31" fillId="0" borderId="13" xfId="43" applyNumberFormat="1" applyFont="1" applyBorder="1" applyAlignment="1">
      <alignment horizontal="center" vertical="center"/>
    </xf>
    <xf numFmtId="0" fontId="31" fillId="0" borderId="0" xfId="43" applyFont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1" fontId="28" fillId="0" borderId="0" xfId="43" applyNumberFormat="1" applyAlignment="1">
      <alignment horizontal="center" vertical="center"/>
    </xf>
    <xf numFmtId="164" fontId="31" fillId="0" borderId="0" xfId="43" applyNumberFormat="1" applyFont="1" applyAlignment="1">
      <alignment horizontal="center" vertical="center"/>
    </xf>
    <xf numFmtId="2" fontId="31" fillId="0" borderId="11" xfId="43" applyNumberFormat="1" applyFont="1" applyBorder="1" applyAlignment="1">
      <alignment horizontal="center" vertical="center"/>
    </xf>
    <xf numFmtId="0" fontId="32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32" fillId="0" borderId="0" xfId="43" applyFont="1" applyAlignment="1">
      <alignment vertical="center"/>
    </xf>
    <xf numFmtId="1" fontId="27" fillId="0" borderId="0" xfId="43" applyNumberFormat="1" applyFont="1" applyAlignment="1">
      <alignment horizontal="center" vertical="center"/>
    </xf>
    <xf numFmtId="0" fontId="33" fillId="0" borderId="0" xfId="43" applyFont="1"/>
    <xf numFmtId="164" fontId="27" fillId="0" borderId="0" xfId="43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0" fillId="0" borderId="11" xfId="0" applyFont="1" applyBorder="1" applyAlignment="1">
      <alignment horizontal="center" vertical="center"/>
    </xf>
    <xf numFmtId="165" fontId="31" fillId="0" borderId="11" xfId="0" applyNumberFormat="1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11" xfId="0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5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11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" fontId="0" fillId="0" borderId="0" xfId="0" applyNumberFormat="1"/>
    <xf numFmtId="2" fontId="30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0" fillId="0" borderId="0" xfId="0" applyNumberFormat="1"/>
    <xf numFmtId="0" fontId="34" fillId="35" borderId="10" xfId="0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horizontal="center" vertical="center" wrapText="1"/>
    </xf>
    <xf numFmtId="0" fontId="34" fillId="38" borderId="10" xfId="0" applyFont="1" applyFill="1" applyBorder="1" applyAlignment="1">
      <alignment horizontal="center" vertical="center" wrapText="1"/>
    </xf>
    <xf numFmtId="0" fontId="34" fillId="40" borderId="10" xfId="0" applyFont="1" applyFill="1" applyBorder="1" applyAlignment="1">
      <alignment horizontal="center" vertical="center" wrapText="1"/>
    </xf>
    <xf numFmtId="0" fontId="21" fillId="40" borderId="10" xfId="42" applyFill="1" applyBorder="1" applyAlignment="1">
      <alignment horizontal="left" vertical="center" wrapText="1"/>
    </xf>
    <xf numFmtId="2" fontId="0" fillId="40" borderId="0" xfId="0" applyNumberFormat="1" applyFill="1" applyAlignment="1">
      <alignment horizontal="center" vertical="center"/>
    </xf>
    <xf numFmtId="0" fontId="0" fillId="35" borderId="0" xfId="0" applyFill="1" applyAlignment="1">
      <alignment horizontal="left" indent="1"/>
    </xf>
    <xf numFmtId="0" fontId="0" fillId="37" borderId="0" xfId="0" applyFill="1" applyAlignment="1">
      <alignment horizontal="left" indent="1"/>
    </xf>
    <xf numFmtId="0" fontId="0" fillId="38" borderId="0" xfId="0" applyFill="1" applyAlignment="1">
      <alignment horizontal="left" indent="1"/>
    </xf>
    <xf numFmtId="0" fontId="0" fillId="35" borderId="0" xfId="0" applyFill="1" applyAlignment="1">
      <alignment horizontal="center" vertical="center"/>
    </xf>
    <xf numFmtId="0" fontId="30" fillId="38" borderId="10" xfId="0" applyFont="1" applyFill="1" applyBorder="1" applyAlignment="1">
      <alignment horizontal="center" vertical="center"/>
    </xf>
    <xf numFmtId="0" fontId="30" fillId="38" borderId="10" xfId="0" applyFont="1" applyFill="1" applyBorder="1" applyAlignment="1">
      <alignment horizontal="center"/>
    </xf>
    <xf numFmtId="0" fontId="30" fillId="38" borderId="10" xfId="0" applyFont="1" applyFill="1" applyBorder="1"/>
    <xf numFmtId="0" fontId="36" fillId="36" borderId="10" xfId="0" applyFont="1" applyFill="1" applyBorder="1" applyAlignment="1">
      <alignment horizontal="center" vertical="center" wrapText="1"/>
    </xf>
    <xf numFmtId="2" fontId="34" fillId="36" borderId="10" xfId="0" applyNumberFormat="1" applyFont="1" applyFill="1" applyBorder="1" applyAlignment="1">
      <alignment horizontal="center" vertical="center" wrapText="1"/>
    </xf>
    <xf numFmtId="0" fontId="30" fillId="36" borderId="10" xfId="0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 wrapText="1"/>
    </xf>
    <xf numFmtId="0" fontId="36" fillId="40" borderId="10" xfId="0" applyFont="1" applyFill="1" applyBorder="1" applyAlignment="1">
      <alignment horizontal="center" vertical="center" wrapText="1"/>
    </xf>
    <xf numFmtId="2" fontId="34" fillId="40" borderId="10" xfId="0" applyNumberFormat="1" applyFont="1" applyFill="1" applyBorder="1" applyAlignment="1">
      <alignment horizontal="center" vertical="center" wrapText="1"/>
    </xf>
    <xf numFmtId="0" fontId="30" fillId="40" borderId="10" xfId="0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35" fillId="39" borderId="15" xfId="0" applyFont="1" applyFill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49" fontId="34" fillId="40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38" borderId="16" xfId="42" applyFill="1" applyBorder="1" applyAlignment="1">
      <alignment horizontal="left" vertical="center" wrapText="1"/>
    </xf>
    <xf numFmtId="0" fontId="37" fillId="38" borderId="11" xfId="0" applyFont="1" applyFill="1" applyBorder="1" applyAlignment="1">
      <alignment horizontal="center" vertical="center" wrapText="1"/>
    </xf>
    <xf numFmtId="0" fontId="38" fillId="38" borderId="11" xfId="0" applyFont="1" applyFill="1" applyBorder="1" applyAlignment="1">
      <alignment horizontal="center" vertical="center" wrapText="1"/>
    </xf>
    <xf numFmtId="0" fontId="39" fillId="38" borderId="11" xfId="0" applyFont="1" applyFill="1" applyBorder="1" applyAlignment="1">
      <alignment horizontal="center" vertical="center"/>
    </xf>
    <xf numFmtId="0" fontId="21" fillId="38" borderId="10" xfId="42" applyFill="1" applyBorder="1" applyAlignment="1">
      <alignment horizontal="left" vertical="center" wrapText="1"/>
    </xf>
    <xf numFmtId="0" fontId="37" fillId="38" borderId="10" xfId="0" applyFont="1" applyFill="1" applyBorder="1" applyAlignment="1">
      <alignment horizontal="center" vertical="center" wrapText="1"/>
    </xf>
    <xf numFmtId="0" fontId="39" fillId="38" borderId="10" xfId="0" applyFont="1" applyFill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34" fillId="35" borderId="17" xfId="0" applyFont="1" applyFill="1" applyBorder="1" applyAlignment="1">
      <alignment horizontal="center" vertical="center" wrapText="1"/>
    </xf>
    <xf numFmtId="0" fontId="30" fillId="35" borderId="0" xfId="0" applyFont="1" applyFill="1"/>
    <xf numFmtId="2" fontId="14" fillId="35" borderId="0" xfId="0" applyNumberFormat="1" applyFont="1" applyFill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2" fontId="0" fillId="38" borderId="0" xfId="0" applyNumberFormat="1" applyFill="1" applyAlignment="1">
      <alignment horizontal="center" vertical="center"/>
    </xf>
    <xf numFmtId="0" fontId="21" fillId="0" borderId="10" xfId="42" applyFill="1" applyBorder="1" applyAlignment="1">
      <alignment horizontal="center" vertical="center" wrapText="1"/>
    </xf>
    <xf numFmtId="0" fontId="0" fillId="36" borderId="0" xfId="0" applyFill="1" applyAlignment="1">
      <alignment horizontal="left"/>
    </xf>
    <xf numFmtId="0" fontId="0" fillId="36" borderId="0" xfId="0" applyFill="1" applyAlignment="1">
      <alignment horizontal="left" indent="1"/>
    </xf>
    <xf numFmtId="0" fontId="0" fillId="40" borderId="0" xfId="0" applyFill="1" applyAlignment="1">
      <alignment horizontal="left"/>
    </xf>
    <xf numFmtId="0" fontId="0" fillId="40" borderId="0" xfId="0" applyFill="1" applyAlignment="1">
      <alignment horizontal="left" indent="1"/>
    </xf>
    <xf numFmtId="0" fontId="25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24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2" fontId="40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1" fillId="33" borderId="10" xfId="42" applyFill="1" applyBorder="1" applyAlignment="1">
      <alignment horizontal="left" vertical="center" wrapText="1"/>
    </xf>
    <xf numFmtId="0" fontId="14" fillId="0" borderId="0" xfId="0" applyFont="1"/>
    <xf numFmtId="0" fontId="0" fillId="38" borderId="0" xfId="0" applyFill="1" applyAlignment="1">
      <alignment horizontal="left"/>
    </xf>
    <xf numFmtId="0" fontId="0" fillId="35" borderId="0" xfId="0" applyFill="1" applyAlignment="1">
      <alignment horizontal="left"/>
    </xf>
    <xf numFmtId="0" fontId="0" fillId="42" borderId="0" xfId="0" applyFill="1" applyAlignment="1">
      <alignment horizontal="left"/>
    </xf>
    <xf numFmtId="0" fontId="0" fillId="37" borderId="0" xfId="0" applyFill="1" applyAlignment="1">
      <alignment horizontal="left"/>
    </xf>
    <xf numFmtId="2" fontId="0" fillId="37" borderId="0" xfId="0" applyNumberForma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2" fontId="16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9" fillId="0" borderId="0" xfId="43" applyFont="1" applyAlignment="1">
      <alignment horizontal="center" vertical="center"/>
    </xf>
    <xf numFmtId="0" fontId="29" fillId="0" borderId="0" xfId="43" applyFont="1"/>
    <xf numFmtId="0" fontId="29" fillId="0" borderId="11" xfId="43" applyFont="1" applyBorder="1" applyAlignment="1">
      <alignment horizontal="center" vertical="center"/>
    </xf>
    <xf numFmtId="0" fontId="29" fillId="0" borderId="11" xfId="43" applyFont="1" applyBorder="1"/>
    <xf numFmtId="0" fontId="26" fillId="0" borderId="0" xfId="43" applyFont="1" applyAlignment="1">
      <alignment horizontal="center" vertical="center"/>
    </xf>
    <xf numFmtId="164" fontId="29" fillId="0" borderId="11" xfId="43" applyNumberFormat="1" applyFont="1" applyBorder="1" applyAlignment="1">
      <alignment horizontal="center" vertical="center"/>
    </xf>
    <xf numFmtId="164" fontId="29" fillId="0" borderId="11" xfId="43" applyNumberFormat="1" applyFont="1" applyBorder="1" applyAlignment="1">
      <alignment vertical="center"/>
    </xf>
    <xf numFmtId="164" fontId="29" fillId="0" borderId="0" xfId="43" applyNumberFormat="1" applyFont="1" applyAlignment="1">
      <alignment horizontal="center" vertical="center"/>
    </xf>
    <xf numFmtId="164" fontId="29" fillId="0" borderId="0" xfId="43" applyNumberFormat="1" applyFont="1"/>
    <xf numFmtId="0" fontId="29" fillId="0" borderId="14" xfId="43" applyFont="1" applyBorder="1" applyAlignment="1">
      <alignment horizontal="center" vertical="center"/>
    </xf>
    <xf numFmtId="0" fontId="29" fillId="0" borderId="14" xfId="43" applyFont="1" applyBorder="1"/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6" fillId="0" borderId="0" xfId="0" applyFont="1" applyAlignment="1">
      <alignment horizontal="center" vertical="center"/>
    </xf>
    <xf numFmtId="0" fontId="29" fillId="0" borderId="11" xfId="0" applyFont="1" applyBorder="1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41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4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0" fillId="0" borderId="10" xfId="0" applyFont="1" applyFill="1" applyBorder="1" applyAlignment="1">
      <alignment horizontal="center" vertical="center" wrapText="1"/>
    </xf>
    <xf numFmtId="2" fontId="50" fillId="0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2" fontId="40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41" fillId="0" borderId="10" xfId="0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2" fontId="41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4" fillId="0" borderId="18" xfId="0" applyFont="1" applyFill="1" applyBorder="1" applyAlignment="1">
      <alignment horizontal="left" vertical="center"/>
    </xf>
    <xf numFmtId="0" fontId="0" fillId="0" borderId="18" xfId="0" applyFill="1" applyBorder="1"/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21" fillId="0" borderId="0" xfId="42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2" fontId="42" fillId="0" borderId="10" xfId="0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left" vertical="center" wrapText="1"/>
    </xf>
    <xf numFmtId="0" fontId="49" fillId="0" borderId="20" xfId="0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9" fillId="0" borderId="0" xfId="0" applyFont="1" applyFill="1" applyBorder="1" applyAlignment="1">
      <alignment vertical="center" wrapText="1"/>
    </xf>
    <xf numFmtId="0" fontId="51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8" fillId="0" borderId="18" xfId="0" applyFont="1" applyFill="1" applyBorder="1" applyAlignment="1">
      <alignment horizontal="left" vertical="center"/>
    </xf>
    <xf numFmtId="0" fontId="16" fillId="0" borderId="18" xfId="0" applyFont="1" applyFill="1" applyBorder="1"/>
    <xf numFmtId="2" fontId="45" fillId="0" borderId="10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2" fontId="42" fillId="0" borderId="0" xfId="0" applyNumberFormat="1" applyFont="1" applyFill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 vertical="center"/>
    </xf>
    <xf numFmtId="2" fontId="16" fillId="0" borderId="0" xfId="0" applyNumberFormat="1" applyFont="1" applyFill="1" applyAlignment="1">
      <alignment horizontal="center" vertical="center" wrapText="1"/>
    </xf>
    <xf numFmtId="0" fontId="21" fillId="0" borderId="10" xfId="42" applyBorder="1" applyAlignment="1">
      <alignment horizontal="left" vertical="center" wrapText="1"/>
    </xf>
    <xf numFmtId="0" fontId="41" fillId="34" borderId="10" xfId="0" applyFont="1" applyFill="1" applyBorder="1" applyAlignment="1">
      <alignment vertical="center" wrapText="1"/>
    </xf>
    <xf numFmtId="0" fontId="0" fillId="38" borderId="0" xfId="0" applyNumberFormat="1" applyFill="1" applyAlignment="1">
      <alignment horizontal="center" vertical="center"/>
    </xf>
    <xf numFmtId="0" fontId="14" fillId="38" borderId="0" xfId="0" applyNumberFormat="1" applyFont="1" applyFill="1" applyAlignment="1">
      <alignment horizontal="center" vertical="center"/>
    </xf>
    <xf numFmtId="0" fontId="0" fillId="36" borderId="0" xfId="0" applyNumberFormat="1" applyFill="1" applyAlignment="1">
      <alignment horizontal="center" vertical="center"/>
    </xf>
    <xf numFmtId="0" fontId="14" fillId="36" borderId="0" xfId="0" applyNumberFormat="1" applyFont="1" applyFill="1" applyAlignment="1">
      <alignment horizontal="center" vertical="center"/>
    </xf>
    <xf numFmtId="0" fontId="0" fillId="40" borderId="0" xfId="0" applyNumberFormat="1" applyFill="1" applyAlignment="1">
      <alignment horizontal="center" vertical="center"/>
    </xf>
    <xf numFmtId="0" fontId="14" fillId="40" borderId="0" xfId="0" applyNumberFormat="1" applyFont="1" applyFill="1" applyAlignment="1">
      <alignment horizontal="center" vertical="center"/>
    </xf>
    <xf numFmtId="0" fontId="0" fillId="35" borderId="0" xfId="0" applyNumberFormat="1" applyFill="1" applyAlignment="1">
      <alignment horizontal="center" vertical="center"/>
    </xf>
    <xf numFmtId="0" fontId="14" fillId="35" borderId="0" xfId="0" applyNumberFormat="1" applyFont="1" applyFill="1" applyAlignment="1">
      <alignment horizontal="center" vertical="center"/>
    </xf>
    <xf numFmtId="0" fontId="0" fillId="37" borderId="0" xfId="0" applyNumberFormat="1" applyFill="1" applyAlignment="1">
      <alignment horizontal="center" vertical="center"/>
    </xf>
    <xf numFmtId="0" fontId="14" fillId="37" borderId="0" xfId="0" applyNumberFormat="1" applyFont="1" applyFill="1" applyAlignment="1">
      <alignment horizontal="center" vertical="center"/>
    </xf>
    <xf numFmtId="0" fontId="16" fillId="38" borderId="0" xfId="0" applyNumberFormat="1" applyFont="1" applyFill="1" applyAlignment="1">
      <alignment horizontal="center" vertical="center"/>
    </xf>
    <xf numFmtId="2" fontId="16" fillId="38" borderId="0" xfId="0" applyNumberFormat="1" applyFont="1" applyFill="1" applyAlignment="1">
      <alignment horizontal="center" vertical="center"/>
    </xf>
    <xf numFmtId="0" fontId="27" fillId="38" borderId="0" xfId="0" applyNumberFormat="1" applyFont="1" applyFill="1" applyAlignment="1">
      <alignment horizontal="center" vertical="center"/>
    </xf>
    <xf numFmtId="0" fontId="52" fillId="0" borderId="1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center" vertical="center" wrapText="1"/>
    </xf>
    <xf numFmtId="0" fontId="16" fillId="36" borderId="0" xfId="0" applyNumberFormat="1" applyFont="1" applyFill="1" applyAlignment="1">
      <alignment horizontal="center" vertical="center"/>
    </xf>
    <xf numFmtId="2" fontId="16" fillId="36" borderId="0" xfId="0" applyNumberFormat="1" applyFont="1" applyFill="1" applyAlignment="1">
      <alignment horizontal="center" vertical="center"/>
    </xf>
    <xf numFmtId="0" fontId="16" fillId="40" borderId="0" xfId="0" applyNumberFormat="1" applyFont="1" applyFill="1" applyAlignment="1">
      <alignment horizontal="center" vertical="center"/>
    </xf>
    <xf numFmtId="2" fontId="16" fillId="40" borderId="0" xfId="0" applyNumberFormat="1" applyFont="1" applyFill="1" applyAlignment="1">
      <alignment horizontal="center" vertical="center"/>
    </xf>
    <xf numFmtId="0" fontId="16" fillId="35" borderId="0" xfId="0" applyNumberFormat="1" applyFont="1" applyFill="1" applyAlignment="1">
      <alignment horizontal="center" vertical="center"/>
    </xf>
    <xf numFmtId="2" fontId="16" fillId="35" borderId="0" xfId="0" applyNumberFormat="1" applyFont="1" applyFill="1" applyAlignment="1">
      <alignment horizontal="center" vertical="center"/>
    </xf>
    <xf numFmtId="0" fontId="16" fillId="37" borderId="0" xfId="0" applyNumberFormat="1" applyFont="1" applyFill="1" applyAlignment="1">
      <alignment horizontal="center" vertical="center"/>
    </xf>
    <xf numFmtId="2" fontId="16" fillId="37" borderId="0" xfId="0" applyNumberFormat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19" fillId="0" borderId="20" xfId="0" applyFont="1" applyFill="1" applyBorder="1" applyAlignment="1">
      <alignment vertical="center" wrapText="1"/>
    </xf>
    <xf numFmtId="0" fontId="41" fillId="41" borderId="10" xfId="0" applyFont="1" applyFill="1" applyBorder="1" applyAlignment="1">
      <alignment horizontal="center" vertical="center" wrapText="1"/>
    </xf>
    <xf numFmtId="0" fontId="41" fillId="34" borderId="10" xfId="0" applyFont="1" applyFill="1" applyBorder="1" applyAlignment="1">
      <alignment horizontal="center" vertical="center" wrapText="1"/>
    </xf>
    <xf numFmtId="0" fontId="41" fillId="43" borderId="10" xfId="0" applyFont="1" applyFill="1" applyBorder="1" applyAlignment="1">
      <alignment horizontal="center" vertical="center" wrapText="1"/>
    </xf>
    <xf numFmtId="0" fontId="21" fillId="34" borderId="0" xfId="42" applyFill="1" applyBorder="1" applyAlignment="1">
      <alignment horizontal="left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19" fillId="43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center" vertical="center" wrapText="1"/>
    </xf>
    <xf numFmtId="0" fontId="16" fillId="42" borderId="0" xfId="0" applyNumberFormat="1" applyFont="1" applyFill="1" applyAlignment="1">
      <alignment horizontal="center" vertical="center"/>
    </xf>
    <xf numFmtId="2" fontId="16" fillId="42" borderId="0" xfId="0" applyNumberFormat="1" applyFont="1" applyFill="1" applyAlignment="1">
      <alignment horizontal="center" vertical="center"/>
    </xf>
    <xf numFmtId="0" fontId="27" fillId="35" borderId="0" xfId="0" applyNumberFormat="1" applyFont="1" applyFill="1" applyAlignment="1">
      <alignment horizontal="center" vertical="center"/>
    </xf>
    <xf numFmtId="0" fontId="27" fillId="37" borderId="0" xfId="0" applyNumberFormat="1" applyFont="1" applyFill="1" applyAlignment="1">
      <alignment horizontal="center" vertical="center"/>
    </xf>
    <xf numFmtId="0" fontId="27" fillId="40" borderId="0" xfId="0" applyNumberFormat="1" applyFont="1" applyFill="1" applyAlignment="1">
      <alignment horizontal="center" vertical="center"/>
    </xf>
    <xf numFmtId="0" fontId="27" fillId="36" borderId="0" xfId="0" applyNumberFormat="1" applyFont="1" applyFill="1" applyAlignment="1">
      <alignment horizontal="center" vertical="center"/>
    </xf>
    <xf numFmtId="0" fontId="27" fillId="42" borderId="0" xfId="0" applyNumberFormat="1" applyFont="1" applyFill="1" applyAlignment="1">
      <alignment horizontal="center" vertical="center"/>
    </xf>
    <xf numFmtId="0" fontId="54" fillId="0" borderId="0" xfId="43" applyFont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rmal 2" xfId="43" xr:uid="{753FD6FA-1857-4131-9249-E06420C2A29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0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CCFFCC"/>
      <color rgb="FFCCECFF"/>
      <color rgb="FFFFCCFF"/>
      <color rgb="FFFFFF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bowling.lexerbowling.com/bowlingdelapraille/championnatsgenevois2024/pl015.htm" TargetMode="External"/><Relationship Id="rId21" Type="http://schemas.openxmlformats.org/officeDocument/2006/relationships/hyperlink" Target="https://bowling.lexerbowling.com/bowlingdelapraille/championnatsgenevois2024/pl046.htm" TargetMode="External"/><Relationship Id="rId42" Type="http://schemas.openxmlformats.org/officeDocument/2006/relationships/hyperlink" Target="https://bowling.lexerbowling.com/bowlingdelapraille/championnatsgenevois2024/pl001.htm" TargetMode="External"/><Relationship Id="rId63" Type="http://schemas.openxmlformats.org/officeDocument/2006/relationships/hyperlink" Target="https://bowling.lexerbowling.com/bowlingdelapraille/championnatsgenevois2024/pl01D.htm" TargetMode="External"/><Relationship Id="rId84" Type="http://schemas.openxmlformats.org/officeDocument/2006/relationships/hyperlink" Target="https://bowling.lexerbowling.com/bowlingdelapraille/championnatsgenevois2024/pl05F.htm" TargetMode="External"/><Relationship Id="rId138" Type="http://schemas.openxmlformats.org/officeDocument/2006/relationships/hyperlink" Target="https://bowling.lexerbowling.com/bowlingdelapraille/championnatsgenevois2024/pl03E.htm" TargetMode="External"/><Relationship Id="rId159" Type="http://schemas.openxmlformats.org/officeDocument/2006/relationships/hyperlink" Target="https://bowling.lexerbowling.com/bowlingdelapraille/championnatsgenevois2024/pl01B.htm" TargetMode="External"/><Relationship Id="rId170" Type="http://schemas.openxmlformats.org/officeDocument/2006/relationships/hyperlink" Target="https://bowling.lexerbowling.com/bowlingdelapraille/championnatsgenevois2024/pl010.htm" TargetMode="External"/><Relationship Id="rId191" Type="http://schemas.openxmlformats.org/officeDocument/2006/relationships/hyperlink" Target="https://bowling.lexerbowling.com/bowlingdelapraille/championnatsgenevois2024/pl006.htm" TargetMode="External"/><Relationship Id="rId205" Type="http://schemas.openxmlformats.org/officeDocument/2006/relationships/hyperlink" Target="https://bowling.lexerbowling.com/bowlingdelapraille/championnatsgenevois2024/pl056.htm" TargetMode="External"/><Relationship Id="rId226" Type="http://schemas.openxmlformats.org/officeDocument/2006/relationships/hyperlink" Target="https://bowling.lexerbowling.com/bowlingdelapraille/championnatsgenevois2024/pl045.htm" TargetMode="External"/><Relationship Id="rId247" Type="http://schemas.openxmlformats.org/officeDocument/2006/relationships/hyperlink" Target="https://bowling.lexerbowling.com/bowlingdelapraille/championnatsgenevois2024/pl065.htm" TargetMode="External"/><Relationship Id="rId107" Type="http://schemas.openxmlformats.org/officeDocument/2006/relationships/hyperlink" Target="https://bowling.lexerbowling.com/bowlingdelapraille/championnatsgenevois2024/pl021.htm" TargetMode="External"/><Relationship Id="rId268" Type="http://schemas.openxmlformats.org/officeDocument/2006/relationships/hyperlink" Target="https://bowling.lexerbowling.com/bowlingdelapraille/championnatsgenevois2024/pl043.htm" TargetMode="External"/><Relationship Id="rId11" Type="http://schemas.openxmlformats.org/officeDocument/2006/relationships/hyperlink" Target="https://bowling.lexerbowling.com/bowlingdelapraille/championnatsgenevois2024/pl064.htm" TargetMode="External"/><Relationship Id="rId32" Type="http://schemas.openxmlformats.org/officeDocument/2006/relationships/hyperlink" Target="https://bowling.lexerbowling.com/bowlingdelapraille/championnatsgenevois2024/pl043.htm" TargetMode="External"/><Relationship Id="rId53" Type="http://schemas.openxmlformats.org/officeDocument/2006/relationships/hyperlink" Target="https://bowling.lexerbowling.com/bowlingdelapraille/championnatsgenevois2024/pl00B.htm" TargetMode="External"/><Relationship Id="rId74" Type="http://schemas.openxmlformats.org/officeDocument/2006/relationships/hyperlink" Target="https://bowling.lexerbowling.com/bowlingdelapraille/championnatsgenevois2024/pl042.htm" TargetMode="External"/><Relationship Id="rId128" Type="http://schemas.openxmlformats.org/officeDocument/2006/relationships/hyperlink" Target="https://bowling.lexerbowling.com/bowlingdelapraille/championnatsgenevois2024/pl008.htm" TargetMode="External"/><Relationship Id="rId149" Type="http://schemas.openxmlformats.org/officeDocument/2006/relationships/hyperlink" Target="https://bowling.lexerbowling.com/bowlingdelapraille/championnatsgenevois2024/pl051.htm" TargetMode="External"/><Relationship Id="rId5" Type="http://schemas.openxmlformats.org/officeDocument/2006/relationships/hyperlink" Target="https://bowling.lexerbowling.com/bowlingdelapraille/championnatsgenevois2024/pl020.htm" TargetMode="External"/><Relationship Id="rId95" Type="http://schemas.openxmlformats.org/officeDocument/2006/relationships/hyperlink" Target="https://bowling.lexerbowling.com/bowlingdelapraille/championnatsgenevois2024/pl006.htm" TargetMode="External"/><Relationship Id="rId160" Type="http://schemas.openxmlformats.org/officeDocument/2006/relationships/hyperlink" Target="https://bowling.lexerbowling.com/bowlingdelapraille/championnatsgenevois2024/pl027.htm" TargetMode="External"/><Relationship Id="rId181" Type="http://schemas.openxmlformats.org/officeDocument/2006/relationships/hyperlink" Target="https://bowling.lexerbowling.com/bowlingdelapraille/championnatsgenevois2024/pl005.htm" TargetMode="External"/><Relationship Id="rId216" Type="http://schemas.openxmlformats.org/officeDocument/2006/relationships/hyperlink" Target="https://bowling.lexerbowling.com/bowlingdelapraille/championnatsgenevois2024/pl052.htm" TargetMode="External"/><Relationship Id="rId237" Type="http://schemas.openxmlformats.org/officeDocument/2006/relationships/hyperlink" Target="https://bowling.lexerbowling.com/bowlingdelapraille/championnatsgenevois2024/pl068.htm" TargetMode="External"/><Relationship Id="rId258" Type="http://schemas.openxmlformats.org/officeDocument/2006/relationships/hyperlink" Target="https://bowling.lexerbowling.com/bowlingdelapraille/championnatsgenevois2024/pl014.htm" TargetMode="External"/><Relationship Id="rId22" Type="http://schemas.openxmlformats.org/officeDocument/2006/relationships/hyperlink" Target="https://bowling.lexerbowling.com/bowlingdelapraille/championnatsgenevois2024/pl015.htm" TargetMode="External"/><Relationship Id="rId43" Type="http://schemas.openxmlformats.org/officeDocument/2006/relationships/hyperlink" Target="https://bowling.lexerbowling.com/bowlingdelapraille/championnatsgenevois2024/pl039.htm" TargetMode="External"/><Relationship Id="rId64" Type="http://schemas.openxmlformats.org/officeDocument/2006/relationships/hyperlink" Target="https://bowling.lexerbowling.com/bowlingdelapraille/championnatsgenevois2024/pl017.htm" TargetMode="External"/><Relationship Id="rId118" Type="http://schemas.openxmlformats.org/officeDocument/2006/relationships/hyperlink" Target="https://bowling.lexerbowling.com/bowlingdelapraille/championnatsgenevois2024/pl017.htm" TargetMode="External"/><Relationship Id="rId139" Type="http://schemas.openxmlformats.org/officeDocument/2006/relationships/hyperlink" Target="https://bowling.lexerbowling.com/bowlingdelapraille/championnatsgenevois2024/pl03C.htm" TargetMode="External"/><Relationship Id="rId85" Type="http://schemas.openxmlformats.org/officeDocument/2006/relationships/hyperlink" Target="https://bowling.lexerbowling.com/bowlingdelapraille/championnatsgenevois2024/pl04E.htm" TargetMode="External"/><Relationship Id="rId150" Type="http://schemas.openxmlformats.org/officeDocument/2006/relationships/hyperlink" Target="https://bowling.lexerbowling.com/bowlingdelapraille/championnatsgenevois2024/pl067.htm" TargetMode="External"/><Relationship Id="rId171" Type="http://schemas.openxmlformats.org/officeDocument/2006/relationships/hyperlink" Target="https://bowling.lexerbowling.com/bowlingdelapraille/championnatsgenevois2024/pl036.htm" TargetMode="External"/><Relationship Id="rId192" Type="http://schemas.openxmlformats.org/officeDocument/2006/relationships/hyperlink" Target="https://bowling.lexerbowling.com/bowlingdelapraille/championnatsgenevois2024/pl00A.htm" TargetMode="External"/><Relationship Id="rId206" Type="http://schemas.openxmlformats.org/officeDocument/2006/relationships/hyperlink" Target="https://bowling.lexerbowling.com/bowlingdelapraille/championnatsgenevois2024/pl013.htm" TargetMode="External"/><Relationship Id="rId227" Type="http://schemas.openxmlformats.org/officeDocument/2006/relationships/hyperlink" Target="https://bowling.lexerbowling.com/bowlingdelapraille/championnatsgenevois2024/pl03E.htm" TargetMode="External"/><Relationship Id="rId248" Type="http://schemas.openxmlformats.org/officeDocument/2006/relationships/hyperlink" Target="https://bowling.lexerbowling.com/bowlingdelapraille/championnatsgenevois2024/pl025.htm" TargetMode="External"/><Relationship Id="rId269" Type="http://schemas.openxmlformats.org/officeDocument/2006/relationships/hyperlink" Target="https://bowling.lexerbowling.com/bowlingdelapraille/championnatsgenevois2024/pl06B.htm" TargetMode="External"/><Relationship Id="rId12" Type="http://schemas.openxmlformats.org/officeDocument/2006/relationships/hyperlink" Target="https://bowling.lexerbowling.com/bowlingdelapraille/championnatsgenevois2024/pl027.htm" TargetMode="External"/><Relationship Id="rId33" Type="http://schemas.openxmlformats.org/officeDocument/2006/relationships/hyperlink" Target="https://bowling.lexerbowling.com/bowlingdelapraille/championnatsgenevois2024/pl05F.htm" TargetMode="External"/><Relationship Id="rId108" Type="http://schemas.openxmlformats.org/officeDocument/2006/relationships/hyperlink" Target="https://bowling.lexerbowling.com/bowlingdelapraille/championnatsgenevois2024/pl06C.htm" TargetMode="External"/><Relationship Id="rId129" Type="http://schemas.openxmlformats.org/officeDocument/2006/relationships/hyperlink" Target="https://bowling.lexerbowling.com/bowlingdelapraille/championnatsgenevois2024/pl03A.htm" TargetMode="External"/><Relationship Id="rId54" Type="http://schemas.openxmlformats.org/officeDocument/2006/relationships/hyperlink" Target="https://bowling.lexerbowling.com/bowlingdelapraille/championnatsgenevois2024/pl02F.htm" TargetMode="External"/><Relationship Id="rId75" Type="http://schemas.openxmlformats.org/officeDocument/2006/relationships/hyperlink" Target="https://bowling.lexerbowling.com/bowlingdelapraille/championnatsgenevois2024/pl04F.htm" TargetMode="External"/><Relationship Id="rId96" Type="http://schemas.openxmlformats.org/officeDocument/2006/relationships/hyperlink" Target="https://bowling.lexerbowling.com/bowlingdelapraille/championnatsgenevois2024/pl00E.htm" TargetMode="External"/><Relationship Id="rId140" Type="http://schemas.openxmlformats.org/officeDocument/2006/relationships/hyperlink" Target="https://bowling.lexerbowling.com/bowlingdelapraille/championnatsgenevois2024/pl036.htm" TargetMode="External"/><Relationship Id="rId161" Type="http://schemas.openxmlformats.org/officeDocument/2006/relationships/hyperlink" Target="https://bowling.lexerbowling.com/bowlingdelapraille/championnatsgenevois2024/pl033.htm" TargetMode="External"/><Relationship Id="rId182" Type="http://schemas.openxmlformats.org/officeDocument/2006/relationships/hyperlink" Target="https://bowling.lexerbowling.com/bowlingdelapraille/championnatsgenevois2024/pl039.htm" TargetMode="External"/><Relationship Id="rId217" Type="http://schemas.openxmlformats.org/officeDocument/2006/relationships/hyperlink" Target="https://bowling.lexerbowling.com/bowlingdelapraille/championnatsgenevois2024/pl06D.htm" TargetMode="External"/><Relationship Id="rId6" Type="http://schemas.openxmlformats.org/officeDocument/2006/relationships/hyperlink" Target="https://bowling.lexerbowling.com/bowlingdelapraille/championnatsgenevois2024/pl041.htm" TargetMode="External"/><Relationship Id="rId238" Type="http://schemas.openxmlformats.org/officeDocument/2006/relationships/hyperlink" Target="https://bowling.lexerbowling.com/bowlingdelapraille/championnatsgenevois2024/pl015.htm" TargetMode="External"/><Relationship Id="rId259" Type="http://schemas.openxmlformats.org/officeDocument/2006/relationships/hyperlink" Target="https://bowling.lexerbowling.com/bowlingdelapraille/championnatsgenevois2024/pl01C.htm" TargetMode="External"/><Relationship Id="rId23" Type="http://schemas.openxmlformats.org/officeDocument/2006/relationships/hyperlink" Target="https://bowling.lexerbowling.com/bowlingdelapraille/championnatsgenevois2024/pl06C.htm" TargetMode="External"/><Relationship Id="rId119" Type="http://schemas.openxmlformats.org/officeDocument/2006/relationships/hyperlink" Target="https://bowling.lexerbowling.com/bowlingdelapraille/championnatsgenevois2024/pl073.htm" TargetMode="External"/><Relationship Id="rId270" Type="http://schemas.openxmlformats.org/officeDocument/2006/relationships/hyperlink" Target="https://bowling.lexerbowling.com/bowlingdelapraille/championnatsgenevois2024/pl05F.htm" TargetMode="External"/><Relationship Id="rId44" Type="http://schemas.openxmlformats.org/officeDocument/2006/relationships/hyperlink" Target="https://bowling.lexerbowling.com/bowlingdelapraille/championnatsgenevois2024/pl005.htm" TargetMode="External"/><Relationship Id="rId60" Type="http://schemas.openxmlformats.org/officeDocument/2006/relationships/hyperlink" Target="https://bowling.lexerbowling.com/bowlingdelapraille/championnatsgenevois2024/pl056.htm" TargetMode="External"/><Relationship Id="rId65" Type="http://schemas.openxmlformats.org/officeDocument/2006/relationships/hyperlink" Target="https://bowling.lexerbowling.com/bowlingdelapraille/championnatsgenevois2024/pl00C.htm" TargetMode="External"/><Relationship Id="rId81" Type="http://schemas.openxmlformats.org/officeDocument/2006/relationships/hyperlink" Target="https://bowling.lexerbowling.com/bowlingdelapraille/championnatsgenevois2024/pl008.htm" TargetMode="External"/><Relationship Id="rId86" Type="http://schemas.openxmlformats.org/officeDocument/2006/relationships/hyperlink" Target="https://bowling.lexerbowling.com/bowlingdelapraille/championnatsgenevois2024/pl05D.htm" TargetMode="External"/><Relationship Id="rId130" Type="http://schemas.openxmlformats.org/officeDocument/2006/relationships/hyperlink" Target="https://bowling.lexerbowling.com/bowlingdelapraille/championnatsgenevois2024/pl00F.htm" TargetMode="External"/><Relationship Id="rId135" Type="http://schemas.openxmlformats.org/officeDocument/2006/relationships/hyperlink" Target="https://bowling.lexerbowling.com/bowlingdelapraille/championnatsgenevois2024/pl00D.htm" TargetMode="External"/><Relationship Id="rId151" Type="http://schemas.openxmlformats.org/officeDocument/2006/relationships/hyperlink" Target="https://bowling.lexerbowling.com/bowlingdelapraille/championnatsgenevois2024/pl064.htm" TargetMode="External"/><Relationship Id="rId156" Type="http://schemas.openxmlformats.org/officeDocument/2006/relationships/hyperlink" Target="https://bowling.lexerbowling.com/bowlingdelapraille/championnatsgenevois2024/pl02B.htm" TargetMode="External"/><Relationship Id="rId177" Type="http://schemas.openxmlformats.org/officeDocument/2006/relationships/hyperlink" Target="https://bowling.lexerbowling.com/bowlingdelapraille/championnatsgenevois2024/pl00D.htm" TargetMode="External"/><Relationship Id="rId198" Type="http://schemas.openxmlformats.org/officeDocument/2006/relationships/hyperlink" Target="https://bowling.lexerbowling.com/bowlingdelapraille/championnatsgenevois2024/pl004.htm" TargetMode="External"/><Relationship Id="rId172" Type="http://schemas.openxmlformats.org/officeDocument/2006/relationships/hyperlink" Target="https://bowling.lexerbowling.com/bowlingdelapraille/championnatsgenevois2024/pl045.htm" TargetMode="External"/><Relationship Id="rId193" Type="http://schemas.openxmlformats.org/officeDocument/2006/relationships/hyperlink" Target="https://bowling.lexerbowling.com/bowlingdelapraille/championnatsgenevois2024/pl00B.htm" TargetMode="External"/><Relationship Id="rId202" Type="http://schemas.openxmlformats.org/officeDocument/2006/relationships/hyperlink" Target="https://bowling.lexerbowling.com/bowlingdelapraille/championnatsgenevois2024/pl01E.htm" TargetMode="External"/><Relationship Id="rId207" Type="http://schemas.openxmlformats.org/officeDocument/2006/relationships/hyperlink" Target="https://bowling.lexerbowling.com/bowlingdelapraille/championnatsgenevois2024/pl01D.htm" TargetMode="External"/><Relationship Id="rId223" Type="http://schemas.openxmlformats.org/officeDocument/2006/relationships/hyperlink" Target="https://bowling.lexerbowling.com/bowlingdelapraille/championnatsgenevois2024/pl00F.htm" TargetMode="External"/><Relationship Id="rId228" Type="http://schemas.openxmlformats.org/officeDocument/2006/relationships/hyperlink" Target="https://bowling.lexerbowling.com/bowlingdelapraille/championnatsgenevois2024/pl03B.htm" TargetMode="External"/><Relationship Id="rId244" Type="http://schemas.openxmlformats.org/officeDocument/2006/relationships/hyperlink" Target="https://bowling.lexerbowling.com/bowlingdelapraille/championnatsgenevois2024/pl033.htm" TargetMode="External"/><Relationship Id="rId249" Type="http://schemas.openxmlformats.org/officeDocument/2006/relationships/hyperlink" Target="https://bowling.lexerbowling.com/bowlingdelapraille/championnatsgenevois2024/pl017.htm" TargetMode="External"/><Relationship Id="rId13" Type="http://schemas.openxmlformats.org/officeDocument/2006/relationships/hyperlink" Target="https://bowling.lexerbowling.com/bowlingdelapraille/championnatsgenevois2024/pl05A.htm" TargetMode="External"/><Relationship Id="rId18" Type="http://schemas.openxmlformats.org/officeDocument/2006/relationships/hyperlink" Target="https://bowling.lexerbowling.com/bowlingdelapraille/championnatsgenevois2024/pl01F.htm" TargetMode="External"/><Relationship Id="rId39" Type="http://schemas.openxmlformats.org/officeDocument/2006/relationships/hyperlink" Target="https://bowling.lexerbowling.com/bowlingdelapraille/championnatsgenevois2024/pl00D.htm" TargetMode="External"/><Relationship Id="rId109" Type="http://schemas.openxmlformats.org/officeDocument/2006/relationships/hyperlink" Target="https://bowling.lexerbowling.com/bowlingdelapraille/championnatsgenevois2024/pl01D.htm" TargetMode="External"/><Relationship Id="rId260" Type="http://schemas.openxmlformats.org/officeDocument/2006/relationships/hyperlink" Target="https://bowling.lexerbowling.com/bowlingdelapraille/championnatsgenevois2024/pl04E.htm" TargetMode="External"/><Relationship Id="rId265" Type="http://schemas.openxmlformats.org/officeDocument/2006/relationships/hyperlink" Target="https://bowling.lexerbowling.com/bowlingdelapraille/championnatsgenevois2024/pl072.htm" TargetMode="External"/><Relationship Id="rId34" Type="http://schemas.openxmlformats.org/officeDocument/2006/relationships/hyperlink" Target="https://bowling.lexerbowling.com/bowlingdelapraille/championnatsgenevois2024/pl06B.htm" TargetMode="External"/><Relationship Id="rId50" Type="http://schemas.openxmlformats.org/officeDocument/2006/relationships/hyperlink" Target="https://bowling.lexerbowling.com/bowlingdelapraille/championnatsgenevois2024/pl047.htm" TargetMode="External"/><Relationship Id="rId55" Type="http://schemas.openxmlformats.org/officeDocument/2006/relationships/hyperlink" Target="https://bowling.lexerbowling.com/bowlingdelapraille/championnatsgenevois2024/pl00A.htm" TargetMode="External"/><Relationship Id="rId76" Type="http://schemas.openxmlformats.org/officeDocument/2006/relationships/hyperlink" Target="https://bowling.lexerbowling.com/bowlingdelapraille/championnatsgenevois2024/pl06F.htm" TargetMode="External"/><Relationship Id="rId97" Type="http://schemas.openxmlformats.org/officeDocument/2006/relationships/hyperlink" Target="https://bowling.lexerbowling.com/bowlingdelapraille/championnatsgenevois2024/pl003.htm" TargetMode="External"/><Relationship Id="rId104" Type="http://schemas.openxmlformats.org/officeDocument/2006/relationships/hyperlink" Target="https://bowling.lexerbowling.com/bowlingdelapraille/championnatsgenevois2024/pl01F.htm" TargetMode="External"/><Relationship Id="rId120" Type="http://schemas.openxmlformats.org/officeDocument/2006/relationships/hyperlink" Target="https://bowling.lexerbowling.com/bowlingdelapraille/championnatsgenevois2024/pl066.htm" TargetMode="External"/><Relationship Id="rId125" Type="http://schemas.openxmlformats.org/officeDocument/2006/relationships/hyperlink" Target="https://bowling.lexerbowling.com/bowlingdelapraille/championnatsgenevois2024/pl029.htm" TargetMode="External"/><Relationship Id="rId141" Type="http://schemas.openxmlformats.org/officeDocument/2006/relationships/hyperlink" Target="https://bowling.lexerbowling.com/bowlingdelapraille/championnatsgenevois2024/pl041.htm" TargetMode="External"/><Relationship Id="rId146" Type="http://schemas.openxmlformats.org/officeDocument/2006/relationships/hyperlink" Target="https://bowling.lexerbowling.com/bowlingdelapraille/championnatsgenevois2024/pl011.htm" TargetMode="External"/><Relationship Id="rId167" Type="http://schemas.openxmlformats.org/officeDocument/2006/relationships/hyperlink" Target="https://bowling.lexerbowling.com/bowlingdelapraille/championnatsgenevois2024/pl048.htm" TargetMode="External"/><Relationship Id="rId188" Type="http://schemas.openxmlformats.org/officeDocument/2006/relationships/hyperlink" Target="https://bowling.lexerbowling.com/bowlingdelapraille/championnatsgenevois2024/pl021.htm" TargetMode="External"/><Relationship Id="rId7" Type="http://schemas.openxmlformats.org/officeDocument/2006/relationships/hyperlink" Target="https://bowling.lexerbowling.com/bowlingdelapraille/championnatsgenevois2024/pl036.htm" TargetMode="External"/><Relationship Id="rId71" Type="http://schemas.openxmlformats.org/officeDocument/2006/relationships/hyperlink" Target="https://bowling.lexerbowling.com/bowlingdelapraille/championnatsgenevois2024/pl02B.htm" TargetMode="External"/><Relationship Id="rId92" Type="http://schemas.openxmlformats.org/officeDocument/2006/relationships/hyperlink" Target="https://bowling.lexerbowling.com/bowlingdelapraille/championnatsgenevois2024/pl007.htm" TargetMode="External"/><Relationship Id="rId162" Type="http://schemas.openxmlformats.org/officeDocument/2006/relationships/hyperlink" Target="https://bowling.lexerbowling.com/bowlingdelapraille/championnatsgenevois2024/pl070.htm" TargetMode="External"/><Relationship Id="rId183" Type="http://schemas.openxmlformats.org/officeDocument/2006/relationships/hyperlink" Target="https://bowling.lexerbowling.com/bowlingdelapraille/championnatsgenevois2024/pl01E.htm" TargetMode="External"/><Relationship Id="rId213" Type="http://schemas.openxmlformats.org/officeDocument/2006/relationships/hyperlink" Target="https://bowling.lexerbowling.com/bowlingdelapraille/championnatsgenevois2024/pl06F.htm" TargetMode="External"/><Relationship Id="rId218" Type="http://schemas.openxmlformats.org/officeDocument/2006/relationships/hyperlink" Target="https://bowling.lexerbowling.com/bowlingdelapraille/championnatsgenevois2024/pl04F.htm" TargetMode="External"/><Relationship Id="rId234" Type="http://schemas.openxmlformats.org/officeDocument/2006/relationships/hyperlink" Target="https://bowling.lexerbowling.com/bowlingdelapraille/championnatsgenevois2024/pl047.htm" TargetMode="External"/><Relationship Id="rId239" Type="http://schemas.openxmlformats.org/officeDocument/2006/relationships/hyperlink" Target="https://bowling.lexerbowling.com/bowlingdelapraille/championnatsgenevois2024/pl05A.htm" TargetMode="External"/><Relationship Id="rId2" Type="http://schemas.openxmlformats.org/officeDocument/2006/relationships/hyperlink" Target="https://bowling.lexerbowling.com/bowlingdelapraille/championnatsgenevois2024/pl040.htm" TargetMode="External"/><Relationship Id="rId29" Type="http://schemas.openxmlformats.org/officeDocument/2006/relationships/hyperlink" Target="https://bowling.lexerbowling.com/bowlingdelapraille/championnatsgenevois2024/pl029.htm" TargetMode="External"/><Relationship Id="rId250" Type="http://schemas.openxmlformats.org/officeDocument/2006/relationships/hyperlink" Target="https://bowling.lexerbowling.com/bowlingdelapraille/championnatsgenevois2024/pl016.htm" TargetMode="External"/><Relationship Id="rId255" Type="http://schemas.openxmlformats.org/officeDocument/2006/relationships/hyperlink" Target="https://bowling.lexerbowling.com/bowlingdelapraille/championnatsgenevois2024/pl06E.htm" TargetMode="External"/><Relationship Id="rId271" Type="http://schemas.openxmlformats.org/officeDocument/2006/relationships/hyperlink" Target="https://bowling.lexerbowling.com/bowlingdelapraille/championnatsgenevois2024/pl029.htm" TargetMode="External"/><Relationship Id="rId276" Type="http://schemas.openxmlformats.org/officeDocument/2006/relationships/printerSettings" Target="../printerSettings/printerSettings2.bin"/><Relationship Id="rId24" Type="http://schemas.openxmlformats.org/officeDocument/2006/relationships/hyperlink" Target="https://bowling.lexerbowling.com/bowlingdelapraille/championnatsgenevois2024/pl067.htm" TargetMode="External"/><Relationship Id="rId40" Type="http://schemas.openxmlformats.org/officeDocument/2006/relationships/hyperlink" Target="https://bowling.lexerbowling.com/bowlingdelapraille/championnatsgenevois2024/pl00F.htm" TargetMode="External"/><Relationship Id="rId45" Type="http://schemas.openxmlformats.org/officeDocument/2006/relationships/hyperlink" Target="https://bowling.lexerbowling.com/bowlingdelapraille/championnatsgenevois2024/pl009.htm" TargetMode="External"/><Relationship Id="rId66" Type="http://schemas.openxmlformats.org/officeDocument/2006/relationships/hyperlink" Target="https://bowling.lexerbowling.com/bowlingdelapraille/championnatsgenevois2024/pl01B.htm" TargetMode="External"/><Relationship Id="rId87" Type="http://schemas.openxmlformats.org/officeDocument/2006/relationships/hyperlink" Target="https://bowling.lexerbowling.com/bowlingdelapraille/championnatsgenevois2024/pl032.htm" TargetMode="External"/><Relationship Id="rId110" Type="http://schemas.openxmlformats.org/officeDocument/2006/relationships/hyperlink" Target="https://bowling.lexerbowling.com/bowlingdelapraille/championnatsgenevois2024/pl069.htm" TargetMode="External"/><Relationship Id="rId115" Type="http://schemas.openxmlformats.org/officeDocument/2006/relationships/hyperlink" Target="https://bowling.lexerbowling.com/bowlingdelapraille/championnatsgenevois2024/pl019.htm" TargetMode="External"/><Relationship Id="rId131" Type="http://schemas.openxmlformats.org/officeDocument/2006/relationships/hyperlink" Target="https://bowling.lexerbowling.com/bowlingdelapraille/championnatsgenevois2024/pl039.htm" TargetMode="External"/><Relationship Id="rId136" Type="http://schemas.openxmlformats.org/officeDocument/2006/relationships/hyperlink" Target="https://bowling.lexerbowling.com/bowlingdelapraille/championnatsgenevois2024/pl040.htm" TargetMode="External"/><Relationship Id="rId157" Type="http://schemas.openxmlformats.org/officeDocument/2006/relationships/hyperlink" Target="https://bowling.lexerbowling.com/bowlingdelapraille/championnatsgenevois2024/pl06E.htm" TargetMode="External"/><Relationship Id="rId178" Type="http://schemas.openxmlformats.org/officeDocument/2006/relationships/hyperlink" Target="https://bowling.lexerbowling.com/bowlingdelapraille/championnatsgenevois2024/pl006.htm" TargetMode="External"/><Relationship Id="rId61" Type="http://schemas.openxmlformats.org/officeDocument/2006/relationships/hyperlink" Target="https://bowling.lexerbowling.com/bowlingdelapraille/championnatsgenevois2024/pl019.htm" TargetMode="External"/><Relationship Id="rId82" Type="http://schemas.openxmlformats.org/officeDocument/2006/relationships/hyperlink" Target="https://bowling.lexerbowling.com/bowlingdelapraille/championnatsgenevois2024/pl007.htm" TargetMode="External"/><Relationship Id="rId152" Type="http://schemas.openxmlformats.org/officeDocument/2006/relationships/hyperlink" Target="https://bowling.lexerbowling.com/bowlingdelapraille/championnatsgenevois2024/pl071.htm" TargetMode="External"/><Relationship Id="rId173" Type="http://schemas.openxmlformats.org/officeDocument/2006/relationships/hyperlink" Target="https://bowling.lexerbowling.com/bowlingdelapraille/championnatsgenevois2024/pl00B.htm" TargetMode="External"/><Relationship Id="rId194" Type="http://schemas.openxmlformats.org/officeDocument/2006/relationships/hyperlink" Target="https://bowling.lexerbowling.com/bowlingdelapraille/championnatsgenevois2024/pl037.htm" TargetMode="External"/><Relationship Id="rId199" Type="http://schemas.openxmlformats.org/officeDocument/2006/relationships/hyperlink" Target="https://bowling.lexerbowling.com/bowlingdelapraille/championnatsgenevois2024/pl019.htm" TargetMode="External"/><Relationship Id="rId203" Type="http://schemas.openxmlformats.org/officeDocument/2006/relationships/hyperlink" Target="https://bowling.lexerbowling.com/bowlingdelapraille/championnatsgenevois2024/pl051.htm" TargetMode="External"/><Relationship Id="rId208" Type="http://schemas.openxmlformats.org/officeDocument/2006/relationships/hyperlink" Target="https://bowling.lexerbowling.com/bowlingdelapraille/championnatsgenevois2024/pl059.htm" TargetMode="External"/><Relationship Id="rId229" Type="http://schemas.openxmlformats.org/officeDocument/2006/relationships/hyperlink" Target="https://bowling.lexerbowling.com/bowlingdelapraille/championnatsgenevois2024/pl02F.htm" TargetMode="External"/><Relationship Id="rId19" Type="http://schemas.openxmlformats.org/officeDocument/2006/relationships/hyperlink" Target="https://bowling.lexerbowling.com/bowlingdelapraille/championnatsgenevois2024/pl024.htm" TargetMode="External"/><Relationship Id="rId224" Type="http://schemas.openxmlformats.org/officeDocument/2006/relationships/hyperlink" Target="https://bowling.lexerbowling.com/bowlingdelapraille/championnatsgenevois2024/pl03A.htm" TargetMode="External"/><Relationship Id="rId240" Type="http://schemas.openxmlformats.org/officeDocument/2006/relationships/hyperlink" Target="https://bowling.lexerbowling.com/bowlingdelapraille/championnatsgenevois2024/pl027.htm" TargetMode="External"/><Relationship Id="rId245" Type="http://schemas.openxmlformats.org/officeDocument/2006/relationships/hyperlink" Target="https://bowling.lexerbowling.com/bowlingdelapraille/championnatsgenevois2024/pl064.htm" TargetMode="External"/><Relationship Id="rId261" Type="http://schemas.openxmlformats.org/officeDocument/2006/relationships/hyperlink" Target="https://bowling.lexerbowling.com/bowlingdelapraille/championnatsgenevois2024/pl02D.htm" TargetMode="External"/><Relationship Id="rId266" Type="http://schemas.openxmlformats.org/officeDocument/2006/relationships/hyperlink" Target="https://bowling.lexerbowling.com/bowlingdelapraille/championnatsgenevois2024/pl057.htm" TargetMode="External"/><Relationship Id="rId14" Type="http://schemas.openxmlformats.org/officeDocument/2006/relationships/hyperlink" Target="https://bowling.lexerbowling.com/bowlingdelapraille/championnatsgenevois2024/pl021.htm" TargetMode="External"/><Relationship Id="rId30" Type="http://schemas.openxmlformats.org/officeDocument/2006/relationships/hyperlink" Target="https://bowling.lexerbowling.com/bowlingdelapraille/championnatsgenevois2024/pl032.htm" TargetMode="External"/><Relationship Id="rId35" Type="http://schemas.openxmlformats.org/officeDocument/2006/relationships/hyperlink" Target="https://bowling.lexerbowling.com/bowlingdelapraille/championnatsgenevois2024/pl05D.htm" TargetMode="External"/><Relationship Id="rId56" Type="http://schemas.openxmlformats.org/officeDocument/2006/relationships/hyperlink" Target="https://bowling.lexerbowling.com/bowlingdelapraille/championnatsgenevois2024/pl068.htm" TargetMode="External"/><Relationship Id="rId77" Type="http://schemas.openxmlformats.org/officeDocument/2006/relationships/hyperlink" Target="https://bowling.lexerbowling.com/bowlingdelapraille/championnatsgenevois2024/pl010.htm" TargetMode="External"/><Relationship Id="rId100" Type="http://schemas.openxmlformats.org/officeDocument/2006/relationships/hyperlink" Target="https://bowling.lexerbowling.com/bowlingdelapraille/championnatsgenevois2024/pl00A.htm" TargetMode="External"/><Relationship Id="rId105" Type="http://schemas.openxmlformats.org/officeDocument/2006/relationships/hyperlink" Target="https://bowling.lexerbowling.com/bowlingdelapraille/championnatsgenevois2024/pl014.htm" TargetMode="External"/><Relationship Id="rId126" Type="http://schemas.openxmlformats.org/officeDocument/2006/relationships/hyperlink" Target="https://bowling.lexerbowling.com/bowlingdelapraille/championnatsgenevois2024/pl04F.htm" TargetMode="External"/><Relationship Id="rId147" Type="http://schemas.openxmlformats.org/officeDocument/2006/relationships/hyperlink" Target="https://bowling.lexerbowling.com/bowlingdelapraille/championnatsgenevois2024/pl055.htm" TargetMode="External"/><Relationship Id="rId168" Type="http://schemas.openxmlformats.org/officeDocument/2006/relationships/hyperlink" Target="https://bowling.lexerbowling.com/bowlingdelapraille/championnatsgenevois2024/pl06F.htm" TargetMode="External"/><Relationship Id="rId8" Type="http://schemas.openxmlformats.org/officeDocument/2006/relationships/hyperlink" Target="https://bowling.lexerbowling.com/bowlingdelapraille/championnatsgenevois2024/pl037.htm" TargetMode="External"/><Relationship Id="rId51" Type="http://schemas.openxmlformats.org/officeDocument/2006/relationships/hyperlink" Target="https://bowling.lexerbowling.com/bowlingdelapraille/championnatsgenevois2024/pl03E.htm" TargetMode="External"/><Relationship Id="rId72" Type="http://schemas.openxmlformats.org/officeDocument/2006/relationships/hyperlink" Target="https://bowling.lexerbowling.com/bowlingdelapraille/championnatsgenevois2024/pl069.htm" TargetMode="External"/><Relationship Id="rId93" Type="http://schemas.openxmlformats.org/officeDocument/2006/relationships/hyperlink" Target="https://bowling.lexerbowling.com/bowlingdelapraille/championnatsgenevois2024/pl06D.htm" TargetMode="External"/><Relationship Id="rId98" Type="http://schemas.openxmlformats.org/officeDocument/2006/relationships/hyperlink" Target="https://bowling.lexerbowling.com/bowlingdelapraille/championnatsgenevois2024/pl020.htm" TargetMode="External"/><Relationship Id="rId121" Type="http://schemas.openxmlformats.org/officeDocument/2006/relationships/hyperlink" Target="https://bowling.lexerbowling.com/bowlingdelapraille/championnatsgenevois2024/pl010.htm" TargetMode="External"/><Relationship Id="rId142" Type="http://schemas.openxmlformats.org/officeDocument/2006/relationships/hyperlink" Target="https://bowling.lexerbowling.com/bowlingdelapraille/championnatsgenevois2024/pl03B.htm" TargetMode="External"/><Relationship Id="rId163" Type="http://schemas.openxmlformats.org/officeDocument/2006/relationships/hyperlink" Target="https://bowling.lexerbowling.com/bowlingdelapraille/championnatsgenevois2024/pl002.htm" TargetMode="External"/><Relationship Id="rId184" Type="http://schemas.openxmlformats.org/officeDocument/2006/relationships/hyperlink" Target="https://bowling.lexerbowling.com/bowlingdelapraille/championnatsgenevois2024/pl053.htm" TargetMode="External"/><Relationship Id="rId189" Type="http://schemas.openxmlformats.org/officeDocument/2006/relationships/hyperlink" Target="https://bowling.lexerbowling.com/bowlingdelapraille/championnatsgenevois2024/pl04E.htm" TargetMode="External"/><Relationship Id="rId219" Type="http://schemas.openxmlformats.org/officeDocument/2006/relationships/hyperlink" Target="https://bowling.lexerbowling.com/bowlingdelapraille/championnatsgenevois2024/pl00D.htm" TargetMode="External"/><Relationship Id="rId3" Type="http://schemas.openxmlformats.org/officeDocument/2006/relationships/hyperlink" Target="https://bowling.lexerbowling.com/bowlingdelapraille/championnatsgenevois2024/pl038.htm" TargetMode="External"/><Relationship Id="rId214" Type="http://schemas.openxmlformats.org/officeDocument/2006/relationships/hyperlink" Target="https://bowling.lexerbowling.com/bowlingdelapraille/championnatsgenevois2024/pl049.htm" TargetMode="External"/><Relationship Id="rId230" Type="http://schemas.openxmlformats.org/officeDocument/2006/relationships/hyperlink" Target="https://bowling.lexerbowling.com/bowlingdelapraille/championnatsgenevois2024/pl040.htm" TargetMode="External"/><Relationship Id="rId235" Type="http://schemas.openxmlformats.org/officeDocument/2006/relationships/hyperlink" Target="https://bowling.lexerbowling.com/bowlingdelapraille/championnatsgenevois2024/pl003.htm" TargetMode="External"/><Relationship Id="rId251" Type="http://schemas.openxmlformats.org/officeDocument/2006/relationships/hyperlink" Target="https://bowling.lexerbowling.com/bowlingdelapraille/championnatsgenevois2024/pl046.htm" TargetMode="External"/><Relationship Id="rId256" Type="http://schemas.openxmlformats.org/officeDocument/2006/relationships/hyperlink" Target="https://bowling.lexerbowling.com/bowlingdelapraille/championnatsgenevois2024/pl070.htm" TargetMode="External"/><Relationship Id="rId25" Type="http://schemas.openxmlformats.org/officeDocument/2006/relationships/hyperlink" Target="https://bowling.lexerbowling.com/bowlingdelapraille/championnatsgenevois2024/pl06E.htm" TargetMode="External"/><Relationship Id="rId46" Type="http://schemas.openxmlformats.org/officeDocument/2006/relationships/hyperlink" Target="https://bowling.lexerbowling.com/bowlingdelapraille/championnatsgenevois2024/pl03B.htm" TargetMode="External"/><Relationship Id="rId67" Type="http://schemas.openxmlformats.org/officeDocument/2006/relationships/hyperlink" Target="https://bowling.lexerbowling.com/bowlingdelapraille/championnatsgenevois2024/pl051.htm" TargetMode="External"/><Relationship Id="rId116" Type="http://schemas.openxmlformats.org/officeDocument/2006/relationships/hyperlink" Target="https://bowling.lexerbowling.com/bowlingdelapraille/championnatsgenevois2024/pl059.htm" TargetMode="External"/><Relationship Id="rId137" Type="http://schemas.openxmlformats.org/officeDocument/2006/relationships/hyperlink" Target="https://bowling.lexerbowling.com/bowlingdelapraille/championnatsgenevois2024/pl045.htm" TargetMode="External"/><Relationship Id="rId158" Type="http://schemas.openxmlformats.org/officeDocument/2006/relationships/hyperlink" Target="https://bowling.lexerbowling.com/bowlingdelapraille/championnatsgenevois2024/pl062.htm" TargetMode="External"/><Relationship Id="rId272" Type="http://schemas.openxmlformats.org/officeDocument/2006/relationships/hyperlink" Target="https://bowling.lexerbowling.com/bowlingdelapraille/championnatsgenevois2024/pl022.htm" TargetMode="External"/><Relationship Id="rId20" Type="http://schemas.openxmlformats.org/officeDocument/2006/relationships/hyperlink" Target="https://bowling.lexerbowling.com/bowlingdelapraille/championnatsgenevois2024/pl033.htm" TargetMode="External"/><Relationship Id="rId41" Type="http://schemas.openxmlformats.org/officeDocument/2006/relationships/hyperlink" Target="https://bowling.lexerbowling.com/bowlingdelapraille/championnatsgenevois2024/pl03A.htm" TargetMode="External"/><Relationship Id="rId62" Type="http://schemas.openxmlformats.org/officeDocument/2006/relationships/hyperlink" Target="https://bowling.lexerbowling.com/bowlingdelapraille/championnatsgenevois2024/pl044.htm" TargetMode="External"/><Relationship Id="rId83" Type="http://schemas.openxmlformats.org/officeDocument/2006/relationships/hyperlink" Target="https://bowling.lexerbowling.com/bowlingdelapraille/championnatsgenevois2024/pl04B.htm" TargetMode="External"/><Relationship Id="rId88" Type="http://schemas.openxmlformats.org/officeDocument/2006/relationships/hyperlink" Target="https://bowling.lexerbowling.com/bowlingdelapraille/championnatsgenevois2024/pl022.htm" TargetMode="External"/><Relationship Id="rId111" Type="http://schemas.openxmlformats.org/officeDocument/2006/relationships/hyperlink" Target="https://bowling.lexerbowling.com/bowlingdelapraille/championnatsgenevois2024/pl016.htm" TargetMode="External"/><Relationship Id="rId132" Type="http://schemas.openxmlformats.org/officeDocument/2006/relationships/hyperlink" Target="https://bowling.lexerbowling.com/bowlingdelapraille/championnatsgenevois2024/pl005.htm" TargetMode="External"/><Relationship Id="rId153" Type="http://schemas.openxmlformats.org/officeDocument/2006/relationships/hyperlink" Target="https://bowling.lexerbowling.com/bowlingdelapraille/championnatsgenevois2024/pl05A.htm" TargetMode="External"/><Relationship Id="rId174" Type="http://schemas.openxmlformats.org/officeDocument/2006/relationships/hyperlink" Target="https://bowling.lexerbowling.com/bowlingdelapraille/championnatsgenevois2024/pl040.htm" TargetMode="External"/><Relationship Id="rId179" Type="http://schemas.openxmlformats.org/officeDocument/2006/relationships/hyperlink" Target="https://bowling.lexerbowling.com/bowlingdelapraille/championnatsgenevois2024/pl00F.htm" TargetMode="External"/><Relationship Id="rId195" Type="http://schemas.openxmlformats.org/officeDocument/2006/relationships/hyperlink" Target="https://bowling.lexerbowling.com/bowlingdelapraille/championnatsgenevois2024/pl036.htm" TargetMode="External"/><Relationship Id="rId209" Type="http://schemas.openxmlformats.org/officeDocument/2006/relationships/hyperlink" Target="https://bowling.lexerbowling.com/bowlingdelapraille/championnatsgenevois2024/pl018.htm" TargetMode="External"/><Relationship Id="rId190" Type="http://schemas.openxmlformats.org/officeDocument/2006/relationships/hyperlink" Target="https://bowling.lexerbowling.com/bowlingdelapraille/championnatsgenevois2024/pl005.htm" TargetMode="External"/><Relationship Id="rId204" Type="http://schemas.openxmlformats.org/officeDocument/2006/relationships/hyperlink" Target="https://bowling.lexerbowling.com/bowlingdelapraille/championnatsgenevois2024/pl00C.htm" TargetMode="External"/><Relationship Id="rId220" Type="http://schemas.openxmlformats.org/officeDocument/2006/relationships/hyperlink" Target="https://bowling.lexerbowling.com/bowlingdelapraille/championnatsgenevois2024/pl039.htm" TargetMode="External"/><Relationship Id="rId225" Type="http://schemas.openxmlformats.org/officeDocument/2006/relationships/hyperlink" Target="https://bowling.lexerbowling.com/bowlingdelapraille/championnatsgenevois2024/pl00E.htm" TargetMode="External"/><Relationship Id="rId241" Type="http://schemas.openxmlformats.org/officeDocument/2006/relationships/hyperlink" Target="https://bowling.lexerbowling.com/bowlingdelapraille/championnatsgenevois2024/pl011.htm" TargetMode="External"/><Relationship Id="rId246" Type="http://schemas.openxmlformats.org/officeDocument/2006/relationships/hyperlink" Target="https://bowling.lexerbowling.com/bowlingdelapraille/championnatsgenevois2024/pl02B.htm" TargetMode="External"/><Relationship Id="rId267" Type="http://schemas.openxmlformats.org/officeDocument/2006/relationships/hyperlink" Target="https://bowling.lexerbowling.com/bowlingdelapraille/championnatsgenevois2024/pl066.htm" TargetMode="External"/><Relationship Id="rId15" Type="http://schemas.openxmlformats.org/officeDocument/2006/relationships/hyperlink" Target="https://bowling.lexerbowling.com/bowlingdelapraille/championnatsgenevois2024/pl070.htm" TargetMode="External"/><Relationship Id="rId36" Type="http://schemas.openxmlformats.org/officeDocument/2006/relationships/hyperlink" Target="https://bowling.lexerbowling.com/bowlingdelapraille/championnatsgenevois2024/pl066.htm" TargetMode="External"/><Relationship Id="rId57" Type="http://schemas.openxmlformats.org/officeDocument/2006/relationships/hyperlink" Target="https://bowling.lexerbowling.com/bowlingdelapraille/championnatsgenevois2024/pl053.htm" TargetMode="External"/><Relationship Id="rId106" Type="http://schemas.openxmlformats.org/officeDocument/2006/relationships/hyperlink" Target="https://bowling.lexerbowling.com/bowlingdelapraille/championnatsgenevois2024/pl00C.htm" TargetMode="External"/><Relationship Id="rId127" Type="http://schemas.openxmlformats.org/officeDocument/2006/relationships/hyperlink" Target="https://bowling.lexerbowling.com/bowlingdelapraille/championnatsgenevois2024/pl043.htm" TargetMode="External"/><Relationship Id="rId262" Type="http://schemas.openxmlformats.org/officeDocument/2006/relationships/hyperlink" Target="https://bowling.lexerbowling.com/bowlingdelapraille/championnatsgenevois2024/pl05D.htm" TargetMode="External"/><Relationship Id="rId10" Type="http://schemas.openxmlformats.org/officeDocument/2006/relationships/hyperlink" Target="https://bowling.lexerbowling.com/bowlingdelapraille/championnatsgenevois2024/pl01E.htm" TargetMode="External"/><Relationship Id="rId31" Type="http://schemas.openxmlformats.org/officeDocument/2006/relationships/hyperlink" Target="https://bowling.lexerbowling.com/bowlingdelapraille/championnatsgenevois2024/pl048.htm" TargetMode="External"/><Relationship Id="rId52" Type="http://schemas.openxmlformats.org/officeDocument/2006/relationships/hyperlink" Target="https://bowling.lexerbowling.com/bowlingdelapraille/championnatsgenevois2024/pl003.htm" TargetMode="External"/><Relationship Id="rId73" Type="http://schemas.openxmlformats.org/officeDocument/2006/relationships/hyperlink" Target="https://bowling.lexerbowling.com/bowlingdelapraille/championnatsgenevois2024/pl01C.htm" TargetMode="External"/><Relationship Id="rId78" Type="http://schemas.openxmlformats.org/officeDocument/2006/relationships/hyperlink" Target="https://bowling.lexerbowling.com/bowlingdelapraille/championnatsgenevois2024/pl02D.htm" TargetMode="External"/><Relationship Id="rId94" Type="http://schemas.openxmlformats.org/officeDocument/2006/relationships/hyperlink" Target="https://bowling.lexerbowling.com/bowlingdelapraille/championnatsgenevois2024/pl04B.htm" TargetMode="External"/><Relationship Id="rId99" Type="http://schemas.openxmlformats.org/officeDocument/2006/relationships/hyperlink" Target="https://bowling.lexerbowling.com/bowlingdelapraille/championnatsgenevois2024/pl00B.htm" TargetMode="External"/><Relationship Id="rId101" Type="http://schemas.openxmlformats.org/officeDocument/2006/relationships/hyperlink" Target="https://bowling.lexerbowling.com/bowlingdelapraille/championnatsgenevois2024/pl047.htm" TargetMode="External"/><Relationship Id="rId122" Type="http://schemas.openxmlformats.org/officeDocument/2006/relationships/hyperlink" Target="https://bowling.lexerbowling.com/bowlingdelapraille/championnatsgenevois2024/pl048.htm" TargetMode="External"/><Relationship Id="rId143" Type="http://schemas.openxmlformats.org/officeDocument/2006/relationships/hyperlink" Target="https://bowling.lexerbowling.com/bowlingdelapraille/championnatsgenevois2024/pl031.htm" TargetMode="External"/><Relationship Id="rId148" Type="http://schemas.openxmlformats.org/officeDocument/2006/relationships/hyperlink" Target="https://bowling.lexerbowling.com/bowlingdelapraille/championnatsgenevois2024/pl065.htm" TargetMode="External"/><Relationship Id="rId164" Type="http://schemas.openxmlformats.org/officeDocument/2006/relationships/hyperlink" Target="https://bowling.lexerbowling.com/bowlingdelapraille/championnatsgenevois2024/pl01C.htm" TargetMode="External"/><Relationship Id="rId169" Type="http://schemas.openxmlformats.org/officeDocument/2006/relationships/hyperlink" Target="https://bowling.lexerbowling.com/bowlingdelapraille/championnatsgenevois2024/pl02D.htm" TargetMode="External"/><Relationship Id="rId185" Type="http://schemas.openxmlformats.org/officeDocument/2006/relationships/hyperlink" Target="https://bowling.lexerbowling.com/bowlingdelapraille/championnatsgenevois2024/pl05A.htm" TargetMode="External"/><Relationship Id="rId4" Type="http://schemas.openxmlformats.org/officeDocument/2006/relationships/hyperlink" Target="https://bowling.lexerbowling.com/bowlingdelapraille/championnatsgenevois2024/pl034.htm" TargetMode="External"/><Relationship Id="rId9" Type="http://schemas.openxmlformats.org/officeDocument/2006/relationships/hyperlink" Target="https://bowling.lexerbowling.com/bowlingdelapraille/championnatsgenevois2024/pl004.htm" TargetMode="External"/><Relationship Id="rId180" Type="http://schemas.openxmlformats.org/officeDocument/2006/relationships/hyperlink" Target="https://bowling.lexerbowling.com/bowlingdelapraille/championnatsgenevois2024/pl001.htm" TargetMode="External"/><Relationship Id="rId210" Type="http://schemas.openxmlformats.org/officeDocument/2006/relationships/hyperlink" Target="https://bowling.lexerbowling.com/bowlingdelapraille/championnatsgenevois2024/pl044.htm" TargetMode="External"/><Relationship Id="rId215" Type="http://schemas.openxmlformats.org/officeDocument/2006/relationships/hyperlink" Target="https://bowling.lexerbowling.com/bowlingdelapraille/championnatsgenevois2024/pl04B.htm" TargetMode="External"/><Relationship Id="rId236" Type="http://schemas.openxmlformats.org/officeDocument/2006/relationships/hyperlink" Target="https://bowling.lexerbowling.com/bowlingdelapraille/championnatsgenevois2024/pl05E.htm" TargetMode="External"/><Relationship Id="rId257" Type="http://schemas.openxmlformats.org/officeDocument/2006/relationships/hyperlink" Target="https://bowling.lexerbowling.com/bowlingdelapraille/championnatsgenevois2024/pl067.htm" TargetMode="External"/><Relationship Id="rId26" Type="http://schemas.openxmlformats.org/officeDocument/2006/relationships/hyperlink" Target="https://bowling.lexerbowling.com/bowlingdelapraille/championnatsgenevois2024/pl014.htm" TargetMode="External"/><Relationship Id="rId231" Type="http://schemas.openxmlformats.org/officeDocument/2006/relationships/hyperlink" Target="https://bowling.lexerbowling.com/bowlingdelapraille/championnatsgenevois2024/pl03C.htm" TargetMode="External"/><Relationship Id="rId252" Type="http://schemas.openxmlformats.org/officeDocument/2006/relationships/hyperlink" Target="https://bowling.lexerbowling.com/bowlingdelapraille/championnatsgenevois2024/pl02A.htm" TargetMode="External"/><Relationship Id="rId273" Type="http://schemas.openxmlformats.org/officeDocument/2006/relationships/hyperlink" Target="https://bowling.lexerbowling.com/bowlingdelapraille/championnatsgenevois2024/pl032.htm" TargetMode="External"/><Relationship Id="rId47" Type="http://schemas.openxmlformats.org/officeDocument/2006/relationships/hyperlink" Target="https://bowling.lexerbowling.com/bowlingdelapraille/championnatsgenevois2024/pl00E.htm" TargetMode="External"/><Relationship Id="rId68" Type="http://schemas.openxmlformats.org/officeDocument/2006/relationships/hyperlink" Target="https://bowling.lexerbowling.com/bowlingdelapraille/championnatsgenevois2024/pl016.htm" TargetMode="External"/><Relationship Id="rId89" Type="http://schemas.openxmlformats.org/officeDocument/2006/relationships/hyperlink" Target="https://bowling.lexerbowling.com/bowlingdelapraille/championnatsgenevois2024/pl06B.htm" TargetMode="External"/><Relationship Id="rId112" Type="http://schemas.openxmlformats.org/officeDocument/2006/relationships/hyperlink" Target="https://bowling.lexerbowling.com/bowlingdelapraille/championnatsgenevois2024/pl018.htm" TargetMode="External"/><Relationship Id="rId133" Type="http://schemas.openxmlformats.org/officeDocument/2006/relationships/hyperlink" Target="https://bowling.lexerbowling.com/bowlingdelapraille/championnatsgenevois2024/pl001.htm" TargetMode="External"/><Relationship Id="rId154" Type="http://schemas.openxmlformats.org/officeDocument/2006/relationships/hyperlink" Target="https://bowling.lexerbowling.com/bowlingdelapraille/championnatsgenevois2024/pl025.htm" TargetMode="External"/><Relationship Id="rId175" Type="http://schemas.openxmlformats.org/officeDocument/2006/relationships/hyperlink" Target="https://bowling.lexerbowling.com/bowlingdelapraille/championnatsgenevois2024/pl020.htm" TargetMode="External"/><Relationship Id="rId196" Type="http://schemas.openxmlformats.org/officeDocument/2006/relationships/hyperlink" Target="https://bowling.lexerbowling.com/bowlingdelapraille/championnatsgenevois2024/pl020.htm" TargetMode="External"/><Relationship Id="rId200" Type="http://schemas.openxmlformats.org/officeDocument/2006/relationships/hyperlink" Target="https://bowling.lexerbowling.com/bowlingdelapraille/championnatsgenevois2024/pl053.htm" TargetMode="External"/><Relationship Id="rId16" Type="http://schemas.openxmlformats.org/officeDocument/2006/relationships/hyperlink" Target="https://bowling.lexerbowling.com/bowlingdelapraille/championnatsgenevois2024/pl065.htm" TargetMode="External"/><Relationship Id="rId221" Type="http://schemas.openxmlformats.org/officeDocument/2006/relationships/hyperlink" Target="https://bowling.lexerbowling.com/bowlingdelapraille/championnatsgenevois2024/pl009.htm" TargetMode="External"/><Relationship Id="rId242" Type="http://schemas.openxmlformats.org/officeDocument/2006/relationships/hyperlink" Target="https://bowling.lexerbowling.com/bowlingdelapraille/championnatsgenevois2024/pl01B.htm" TargetMode="External"/><Relationship Id="rId263" Type="http://schemas.openxmlformats.org/officeDocument/2006/relationships/hyperlink" Target="https://bowling.lexerbowling.com/bowlingdelapraille/championnatsgenevois2024/pl010.htm" TargetMode="External"/><Relationship Id="rId37" Type="http://schemas.openxmlformats.org/officeDocument/2006/relationships/hyperlink" Target="https://bowling.lexerbowling.com/bowlingdelapraille/championnatsgenevois2024/pl06D.htm" TargetMode="External"/><Relationship Id="rId58" Type="http://schemas.openxmlformats.org/officeDocument/2006/relationships/hyperlink" Target="https://bowling.lexerbowling.com/bowlingdelapraille/championnatsgenevois2024/pl011.htm" TargetMode="External"/><Relationship Id="rId79" Type="http://schemas.openxmlformats.org/officeDocument/2006/relationships/hyperlink" Target="https://bowling.lexerbowling.com/bowlingdelapraille/championnatsgenevois2024/pl049.htm" TargetMode="External"/><Relationship Id="rId102" Type="http://schemas.openxmlformats.org/officeDocument/2006/relationships/hyperlink" Target="https://bowling.lexerbowling.com/bowlingdelapraille/championnatsgenevois2024/pl053.htm" TargetMode="External"/><Relationship Id="rId123" Type="http://schemas.openxmlformats.org/officeDocument/2006/relationships/hyperlink" Target="https://bowling.lexerbowling.com/bowlingdelapraille/championnatsgenevois2024/pl02D.htm" TargetMode="External"/><Relationship Id="rId144" Type="http://schemas.openxmlformats.org/officeDocument/2006/relationships/hyperlink" Target="https://bowling.lexerbowling.com/bowlingdelapraille/championnatsgenevois2024/pl068.htm" TargetMode="External"/><Relationship Id="rId90" Type="http://schemas.openxmlformats.org/officeDocument/2006/relationships/hyperlink" Target="https://bowling.lexerbowling.com/bowlingdelapraille/championnatsgenevois2024/pl057.htm" TargetMode="External"/><Relationship Id="rId165" Type="http://schemas.openxmlformats.org/officeDocument/2006/relationships/hyperlink" Target="https://bowling.lexerbowling.com/bowlingdelapraille/championnatsgenevois2024/pl042.htm" TargetMode="External"/><Relationship Id="rId186" Type="http://schemas.openxmlformats.org/officeDocument/2006/relationships/hyperlink" Target="https://bowling.lexerbowling.com/bowlingdelapraille/championnatsgenevois2024/pl011.htm" TargetMode="External"/><Relationship Id="rId211" Type="http://schemas.openxmlformats.org/officeDocument/2006/relationships/hyperlink" Target="https://bowling.lexerbowling.com/bowlingdelapraille/championnatsgenevois2024/pl06C.htm" TargetMode="External"/><Relationship Id="rId232" Type="http://schemas.openxmlformats.org/officeDocument/2006/relationships/hyperlink" Target="https://bowling.lexerbowling.com/bowlingdelapraille/championnatsgenevois2024/pl031.htm" TargetMode="External"/><Relationship Id="rId253" Type="http://schemas.openxmlformats.org/officeDocument/2006/relationships/hyperlink" Target="https://bowling.lexerbowling.com/bowlingdelapraille/championnatsgenevois2024/pl002.htm" TargetMode="External"/><Relationship Id="rId274" Type="http://schemas.openxmlformats.org/officeDocument/2006/relationships/hyperlink" Target="https://bowling.lexerbowling.com/bowlingdelapraille/championnatsgenevois2024/pl008.htm" TargetMode="External"/><Relationship Id="rId27" Type="http://schemas.openxmlformats.org/officeDocument/2006/relationships/hyperlink" Target="https://bowling.lexerbowling.com/bowlingdelapraille/championnatsgenevois2024/pl04E.htm" TargetMode="External"/><Relationship Id="rId48" Type="http://schemas.openxmlformats.org/officeDocument/2006/relationships/hyperlink" Target="https://bowling.lexerbowling.com/bowlingdelapraille/championnatsgenevois2024/pl031.htm" TargetMode="External"/><Relationship Id="rId69" Type="http://schemas.openxmlformats.org/officeDocument/2006/relationships/hyperlink" Target="https://bowling.lexerbowling.com/bowlingdelapraille/championnatsgenevois2024/pl025.htm" TargetMode="External"/><Relationship Id="rId113" Type="http://schemas.openxmlformats.org/officeDocument/2006/relationships/hyperlink" Target="https://bowling.lexerbowling.com/bowlingdelapraille/championnatsgenevois2024/pl044.htm" TargetMode="External"/><Relationship Id="rId134" Type="http://schemas.openxmlformats.org/officeDocument/2006/relationships/hyperlink" Target="https://bowling.lexerbowling.com/bowlingdelapraille/championnatsgenevois2024/pl009.htm" TargetMode="External"/><Relationship Id="rId80" Type="http://schemas.openxmlformats.org/officeDocument/2006/relationships/hyperlink" Target="https://bowling.lexerbowling.com/bowlingdelapraille/championnatsgenevois2024/pl022.htm" TargetMode="External"/><Relationship Id="rId155" Type="http://schemas.openxmlformats.org/officeDocument/2006/relationships/hyperlink" Target="https://bowling.lexerbowling.com/bowlingdelapraille/championnatsgenevois2024/pl056.htm" TargetMode="External"/><Relationship Id="rId176" Type="http://schemas.openxmlformats.org/officeDocument/2006/relationships/hyperlink" Target="https://bowling.lexerbowling.com/bowlingdelapraille/championnatsgenevois2024/pl00E.htm" TargetMode="External"/><Relationship Id="rId197" Type="http://schemas.openxmlformats.org/officeDocument/2006/relationships/hyperlink" Target="https://bowling.lexerbowling.com/bowlingdelapraille/championnatsgenevois2024/pl034.htm" TargetMode="External"/><Relationship Id="rId201" Type="http://schemas.openxmlformats.org/officeDocument/2006/relationships/hyperlink" Target="https://bowling.lexerbowling.com/bowlingdelapraille/championnatsgenevois2024/pl021.htm" TargetMode="External"/><Relationship Id="rId222" Type="http://schemas.openxmlformats.org/officeDocument/2006/relationships/hyperlink" Target="https://bowling.lexerbowling.com/bowlingdelapraille/championnatsgenevois2024/pl001.htm" TargetMode="External"/><Relationship Id="rId243" Type="http://schemas.openxmlformats.org/officeDocument/2006/relationships/hyperlink" Target="https://bowling.lexerbowling.com/bowlingdelapraille/championnatsgenevois2024/pl071.htm" TargetMode="External"/><Relationship Id="rId264" Type="http://schemas.openxmlformats.org/officeDocument/2006/relationships/hyperlink" Target="https://bowling.lexerbowling.com/bowlingdelapraille/championnatsgenevois2024/pl048.htm" TargetMode="External"/><Relationship Id="rId17" Type="http://schemas.openxmlformats.org/officeDocument/2006/relationships/hyperlink" Target="https://bowling.lexerbowling.com/bowlingdelapraille/championnatsgenevois2024/pl071.htm" TargetMode="External"/><Relationship Id="rId38" Type="http://schemas.openxmlformats.org/officeDocument/2006/relationships/hyperlink" Target="https://bowling.lexerbowling.com/bowlingdelapraille/championnatsgenevois2024/pl052.htm" TargetMode="External"/><Relationship Id="rId59" Type="http://schemas.openxmlformats.org/officeDocument/2006/relationships/hyperlink" Target="https://bowling.lexerbowling.com/bowlingdelapraille/championnatsgenevois2024/pl002.htm" TargetMode="External"/><Relationship Id="rId103" Type="http://schemas.openxmlformats.org/officeDocument/2006/relationships/hyperlink" Target="https://bowling.lexerbowling.com/bowlingdelapraille/championnatsgenevois2024/pl046.htm" TargetMode="External"/><Relationship Id="rId124" Type="http://schemas.openxmlformats.org/officeDocument/2006/relationships/hyperlink" Target="https://bowling.lexerbowling.com/bowlingdelapraille/championnatsgenevois2024/pl06F.htm" TargetMode="External"/><Relationship Id="rId70" Type="http://schemas.openxmlformats.org/officeDocument/2006/relationships/hyperlink" Target="https://bowling.lexerbowling.com/bowlingdelapraille/championnatsgenevois2024/pl018.htm" TargetMode="External"/><Relationship Id="rId91" Type="http://schemas.openxmlformats.org/officeDocument/2006/relationships/hyperlink" Target="https://bowling.lexerbowling.com/bowlingdelapraille/championnatsgenevois2024/pl05C.htm" TargetMode="External"/><Relationship Id="rId145" Type="http://schemas.openxmlformats.org/officeDocument/2006/relationships/hyperlink" Target="https://bowling.lexerbowling.com/bowlingdelapraille/championnatsgenevois2024/pl01E.htm" TargetMode="External"/><Relationship Id="rId166" Type="http://schemas.openxmlformats.org/officeDocument/2006/relationships/hyperlink" Target="https://bowling.lexerbowling.com/bowlingdelapraille/championnatsgenevois2024/pl05D.htm" TargetMode="External"/><Relationship Id="rId187" Type="http://schemas.openxmlformats.org/officeDocument/2006/relationships/hyperlink" Target="https://bowling.lexerbowling.com/bowlingdelapraille/championnatsgenevois2024/pl056.htm" TargetMode="External"/><Relationship Id="rId1" Type="http://schemas.openxmlformats.org/officeDocument/2006/relationships/hyperlink" Target="https://bowling.lexerbowling.com/bowlingdelapraille/championnatsgenevois2024/pl006.htm" TargetMode="External"/><Relationship Id="rId212" Type="http://schemas.openxmlformats.org/officeDocument/2006/relationships/hyperlink" Target="https://bowling.lexerbowling.com/bowlingdelapraille/championnatsgenevois2024/pl069.htm" TargetMode="External"/><Relationship Id="rId233" Type="http://schemas.openxmlformats.org/officeDocument/2006/relationships/hyperlink" Target="https://bowling.lexerbowling.com/bowlingdelapraille/championnatsgenevois2024/pl041.htm" TargetMode="External"/><Relationship Id="rId254" Type="http://schemas.openxmlformats.org/officeDocument/2006/relationships/hyperlink" Target="https://bowling.lexerbowling.com/bowlingdelapraille/championnatsgenevois2024/pl02E.htm" TargetMode="External"/><Relationship Id="rId28" Type="http://schemas.openxmlformats.org/officeDocument/2006/relationships/hyperlink" Target="https://bowling.lexerbowling.com/bowlingdelapraille/championnatsgenevois2024/pl057.htm" TargetMode="External"/><Relationship Id="rId49" Type="http://schemas.openxmlformats.org/officeDocument/2006/relationships/hyperlink" Target="https://bowling.lexerbowling.com/bowlingdelapraille/championnatsgenevois2024/pl045.htm" TargetMode="External"/><Relationship Id="rId114" Type="http://schemas.openxmlformats.org/officeDocument/2006/relationships/hyperlink" Target="https://bowling.lexerbowling.com/bowlingdelapraille/championnatsgenevois2024/pl04D.htm" TargetMode="External"/><Relationship Id="rId275" Type="http://schemas.openxmlformats.org/officeDocument/2006/relationships/hyperlink" Target="https://bowling.lexerbowling.com/bowlingdelapraille/championnatsgenevois2024/pl007.ht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bowling.lexerbowling.com/bowlingdelapraille/championnatsgenevois2026/pl018.htm" TargetMode="External"/><Relationship Id="rId18" Type="http://schemas.openxmlformats.org/officeDocument/2006/relationships/hyperlink" Target="https://bowling.lexerbowling.com/bowlingdelapraille/championnatsgenevois2026/pl00E.htm" TargetMode="External"/><Relationship Id="rId26" Type="http://schemas.openxmlformats.org/officeDocument/2006/relationships/hyperlink" Target="https://bowling.lexerbowling.com/bowlingdelapraille/championnatsgenevois2026/pl00D.htm" TargetMode="External"/><Relationship Id="rId39" Type="http://schemas.openxmlformats.org/officeDocument/2006/relationships/hyperlink" Target="https://bowling.lexerbowling.com/bowlingdelapraille/championnatsgenevois2026/pl050.htm" TargetMode="External"/><Relationship Id="rId21" Type="http://schemas.openxmlformats.org/officeDocument/2006/relationships/hyperlink" Target="https://bowling.lexerbowling.com/bowlingdelapraille/championnatsgenevois2026/pl021.htm" TargetMode="External"/><Relationship Id="rId34" Type="http://schemas.openxmlformats.org/officeDocument/2006/relationships/hyperlink" Target="https://bowling.lexerbowling.com/bowlingdelapraille/championnatsgenevois2026/pl02E.htm" TargetMode="External"/><Relationship Id="rId42" Type="http://schemas.openxmlformats.org/officeDocument/2006/relationships/hyperlink" Target="https://bowling.lexerbowling.com/bowlingdelapraille/championnatsgenevois2026/pl03A.htm" TargetMode="External"/><Relationship Id="rId47" Type="http://schemas.openxmlformats.org/officeDocument/2006/relationships/hyperlink" Target="https://bowling.lexerbowling.com/bowlingdelapraille/championnatsgenevois2026/pl039.htm" TargetMode="External"/><Relationship Id="rId50" Type="http://schemas.openxmlformats.org/officeDocument/2006/relationships/hyperlink" Target="https://bowling.lexerbowling.com/bowlingdelapraille/championnatsgenevois2026/pl03B.htm" TargetMode="External"/><Relationship Id="rId55" Type="http://schemas.openxmlformats.org/officeDocument/2006/relationships/hyperlink" Target="https://bowling.lexerbowling.com/bowlingdelapraille/championnatsgenevois2026/pl02B.htm" TargetMode="External"/><Relationship Id="rId63" Type="http://schemas.openxmlformats.org/officeDocument/2006/relationships/hyperlink" Target="https://bowling.lexerbowling.com/bowlingdelapraille/championnatsgenevois2026/pl023.htm" TargetMode="External"/><Relationship Id="rId68" Type="http://schemas.openxmlformats.org/officeDocument/2006/relationships/hyperlink" Target="https://bowling.lexerbowling.com/bowlingdelapraille/championnatsgenevois2026/pl01C.htm" TargetMode="External"/><Relationship Id="rId76" Type="http://schemas.openxmlformats.org/officeDocument/2006/relationships/hyperlink" Target="https://bowling.lexerbowling.com/bowlingdelapraille/championnatsgenevois2026/pl014.htm" TargetMode="External"/><Relationship Id="rId84" Type="http://schemas.openxmlformats.org/officeDocument/2006/relationships/hyperlink" Target="https://bowling.lexerbowling.com/bowlingdelapraille/championnatsgenevois2026/pl06B.htm" TargetMode="External"/><Relationship Id="rId7" Type="http://schemas.openxmlformats.org/officeDocument/2006/relationships/hyperlink" Target="https://bowling.lexerbowling.com/bowlingdelapraille/championnatsgenevois2026/pl05A.htm" TargetMode="External"/><Relationship Id="rId71" Type="http://schemas.openxmlformats.org/officeDocument/2006/relationships/hyperlink" Target="https://bowling.lexerbowling.com/bowlingdelapraille/championnatsgenevois2026/pl05F.htm" TargetMode="External"/><Relationship Id="rId2" Type="http://schemas.openxmlformats.org/officeDocument/2006/relationships/hyperlink" Target="https://bowling.lexerbowling.com/bowlingdelapraille/championnatsgenevois2026/pl065.htm" TargetMode="External"/><Relationship Id="rId16" Type="http://schemas.openxmlformats.org/officeDocument/2006/relationships/hyperlink" Target="https://bowling.lexerbowling.com/bowlingdelapraille/championnatsgenevois2026/pl020.htm" TargetMode="External"/><Relationship Id="rId29" Type="http://schemas.openxmlformats.org/officeDocument/2006/relationships/hyperlink" Target="https://bowling.lexerbowling.com/bowlingdelapraille/championnatsgenevois2026/pl026.htm" TargetMode="External"/><Relationship Id="rId11" Type="http://schemas.openxmlformats.org/officeDocument/2006/relationships/hyperlink" Target="https://bowling.lexerbowling.com/bowlingdelapraille/championnatsgenevois2026/pl004.htm" TargetMode="External"/><Relationship Id="rId24" Type="http://schemas.openxmlformats.org/officeDocument/2006/relationships/hyperlink" Target="https://bowling.lexerbowling.com/bowlingdelapraille/championnatsgenevois2026/pl02D.htm" TargetMode="External"/><Relationship Id="rId32" Type="http://schemas.openxmlformats.org/officeDocument/2006/relationships/hyperlink" Target="https://bowling.lexerbowling.com/bowlingdelapraille/championnatsgenevois2026/pl028.htm" TargetMode="External"/><Relationship Id="rId37" Type="http://schemas.openxmlformats.org/officeDocument/2006/relationships/hyperlink" Target="https://bowling.lexerbowling.com/bowlingdelapraille/championnatsgenevois2026/pl03C.htm" TargetMode="External"/><Relationship Id="rId40" Type="http://schemas.openxmlformats.org/officeDocument/2006/relationships/hyperlink" Target="https://bowling.lexerbowling.com/bowlingdelapraille/championnatsgenevois2026/pl051.htm" TargetMode="External"/><Relationship Id="rId45" Type="http://schemas.openxmlformats.org/officeDocument/2006/relationships/hyperlink" Target="https://bowling.lexerbowling.com/bowlingdelapraille/championnatsgenevois2026/pl027.htm" TargetMode="External"/><Relationship Id="rId53" Type="http://schemas.openxmlformats.org/officeDocument/2006/relationships/hyperlink" Target="https://bowling.lexerbowling.com/bowlingdelapraille/championnatsgenevois2026/pl00A.htm" TargetMode="External"/><Relationship Id="rId58" Type="http://schemas.openxmlformats.org/officeDocument/2006/relationships/hyperlink" Target="https://bowling.lexerbowling.com/bowlingdelapraille/championnatsgenevois2026/pl038.htm" TargetMode="External"/><Relationship Id="rId66" Type="http://schemas.openxmlformats.org/officeDocument/2006/relationships/hyperlink" Target="https://bowling.lexerbowling.com/bowlingdelapraille/championnatsgenevois2026/pl063.htm" TargetMode="External"/><Relationship Id="rId74" Type="http://schemas.openxmlformats.org/officeDocument/2006/relationships/hyperlink" Target="https://bowling.lexerbowling.com/bowlingdelapraille/championnatsgenevois2026/pl04E.htm" TargetMode="External"/><Relationship Id="rId79" Type="http://schemas.openxmlformats.org/officeDocument/2006/relationships/hyperlink" Target="https://bowling.lexerbowling.com/bowlingdelapraille/championnatsgenevois2026/pl061.htm" TargetMode="External"/><Relationship Id="rId5" Type="http://schemas.openxmlformats.org/officeDocument/2006/relationships/hyperlink" Target="https://bowling.lexerbowling.com/bowlingdelapraille/championnatsgenevois2026/pl04B.htm" TargetMode="External"/><Relationship Id="rId61" Type="http://schemas.openxmlformats.org/officeDocument/2006/relationships/hyperlink" Target="https://bowling.lexerbowling.com/bowlingdelapraille/championnatsgenevois2026/pl067.htm" TargetMode="External"/><Relationship Id="rId82" Type="http://schemas.openxmlformats.org/officeDocument/2006/relationships/hyperlink" Target="https://bowling.lexerbowling.com/bowlingdelapraille/championnatsgenevois2026/pl013.htm" TargetMode="External"/><Relationship Id="rId19" Type="http://schemas.openxmlformats.org/officeDocument/2006/relationships/hyperlink" Target="https://bowling.lexerbowling.com/bowlingdelapraille/championnatsgenevois2026/pl030.htm" TargetMode="External"/><Relationship Id="rId4" Type="http://schemas.openxmlformats.org/officeDocument/2006/relationships/hyperlink" Target="https://bowling.lexerbowling.com/bowlingdelapraille/championnatsgenevois2026/pl068.htm" TargetMode="External"/><Relationship Id="rId9" Type="http://schemas.openxmlformats.org/officeDocument/2006/relationships/hyperlink" Target="https://bowling.lexerbowling.com/bowlingdelapraille/championnatsgenevois2026/pl05D.htm" TargetMode="External"/><Relationship Id="rId14" Type="http://schemas.openxmlformats.org/officeDocument/2006/relationships/hyperlink" Target="https://bowling.lexerbowling.com/bowlingdelapraille/championnatsgenevois2026/pl024.htm" TargetMode="External"/><Relationship Id="rId22" Type="http://schemas.openxmlformats.org/officeDocument/2006/relationships/hyperlink" Target="https://bowling.lexerbowling.com/bowlingdelapraille/championnatsgenevois2026/pl005.htm" TargetMode="External"/><Relationship Id="rId27" Type="http://schemas.openxmlformats.org/officeDocument/2006/relationships/hyperlink" Target="https://bowling.lexerbowling.com/bowlingdelapraille/championnatsgenevois2026/pl001.htm" TargetMode="External"/><Relationship Id="rId30" Type="http://schemas.openxmlformats.org/officeDocument/2006/relationships/hyperlink" Target="https://bowling.lexerbowling.com/bowlingdelapraille/championnatsgenevois2026/pl02C.htm" TargetMode="External"/><Relationship Id="rId35" Type="http://schemas.openxmlformats.org/officeDocument/2006/relationships/hyperlink" Target="https://bowling.lexerbowling.com/bowlingdelapraille/championnatsgenevois2026/pl02A.htm" TargetMode="External"/><Relationship Id="rId43" Type="http://schemas.openxmlformats.org/officeDocument/2006/relationships/hyperlink" Target="https://bowling.lexerbowling.com/bowlingdelapraille/championnatsgenevois2026/pl052.htm" TargetMode="External"/><Relationship Id="rId48" Type="http://schemas.openxmlformats.org/officeDocument/2006/relationships/hyperlink" Target="https://bowling.lexerbowling.com/bowlingdelapraille/championnatsgenevois2026/pl029.htm" TargetMode="External"/><Relationship Id="rId56" Type="http://schemas.openxmlformats.org/officeDocument/2006/relationships/hyperlink" Target="https://bowling.lexerbowling.com/bowlingdelapraille/championnatsgenevois2026/pl034.htm" TargetMode="External"/><Relationship Id="rId64" Type="http://schemas.openxmlformats.org/officeDocument/2006/relationships/hyperlink" Target="https://bowling.lexerbowling.com/bowlingdelapraille/championnatsgenevois2026/pl011.htm" TargetMode="External"/><Relationship Id="rId69" Type="http://schemas.openxmlformats.org/officeDocument/2006/relationships/hyperlink" Target="https://bowling.lexerbowling.com/bowlingdelapraille/championnatsgenevois2026/pl015.htm" TargetMode="External"/><Relationship Id="rId77" Type="http://schemas.openxmlformats.org/officeDocument/2006/relationships/hyperlink" Target="https://bowling.lexerbowling.com/bowlingdelapraille/championnatsgenevois2026/pl066.htm" TargetMode="External"/><Relationship Id="rId8" Type="http://schemas.openxmlformats.org/officeDocument/2006/relationships/hyperlink" Target="https://bowling.lexerbowling.com/bowlingdelapraille/championnatsgenevois2026/pl00F.htm" TargetMode="External"/><Relationship Id="rId51" Type="http://schemas.openxmlformats.org/officeDocument/2006/relationships/hyperlink" Target="https://bowling.lexerbowling.com/bowlingdelapraille/championnatsgenevois2026/pl057.htm" TargetMode="External"/><Relationship Id="rId72" Type="http://schemas.openxmlformats.org/officeDocument/2006/relationships/hyperlink" Target="https://bowling.lexerbowling.com/bowlingdelapraille/championnatsgenevois2026/pl049.htm" TargetMode="External"/><Relationship Id="rId80" Type="http://schemas.openxmlformats.org/officeDocument/2006/relationships/hyperlink" Target="https://bowling.lexerbowling.com/bowlingdelapraille/championnatsgenevois2026/pl053.htm" TargetMode="External"/><Relationship Id="rId85" Type="http://schemas.openxmlformats.org/officeDocument/2006/relationships/printerSettings" Target="../printerSettings/printerSettings3.bin"/><Relationship Id="rId3" Type="http://schemas.openxmlformats.org/officeDocument/2006/relationships/hyperlink" Target="https://bowling.lexerbowling.com/bowlingdelapraille/championnatsgenevois2026/pl037.htm" TargetMode="External"/><Relationship Id="rId12" Type="http://schemas.openxmlformats.org/officeDocument/2006/relationships/hyperlink" Target="https://bowling.lexerbowling.com/bowlingdelapraille/championnatsgenevois2026/pl016.htm" TargetMode="External"/><Relationship Id="rId17" Type="http://schemas.openxmlformats.org/officeDocument/2006/relationships/hyperlink" Target="https://bowling.lexerbowling.com/bowlingdelapraille/championnatsgenevois2026/pl022.htm" TargetMode="External"/><Relationship Id="rId25" Type="http://schemas.openxmlformats.org/officeDocument/2006/relationships/hyperlink" Target="https://bowling.lexerbowling.com/bowlingdelapraille/championnatsgenevois2026/pl007.htm" TargetMode="External"/><Relationship Id="rId33" Type="http://schemas.openxmlformats.org/officeDocument/2006/relationships/hyperlink" Target="https://bowling.lexerbowling.com/bowlingdelapraille/championnatsgenevois2026/pl05C.htm" TargetMode="External"/><Relationship Id="rId38" Type="http://schemas.openxmlformats.org/officeDocument/2006/relationships/hyperlink" Target="https://bowling.lexerbowling.com/bowlingdelapraille/championnatsgenevois2026/pl008.htm" TargetMode="External"/><Relationship Id="rId46" Type="http://schemas.openxmlformats.org/officeDocument/2006/relationships/hyperlink" Target="https://bowling.lexerbowling.com/bowlingdelapraille/championnatsgenevois2026/pl00B.htm" TargetMode="External"/><Relationship Id="rId59" Type="http://schemas.openxmlformats.org/officeDocument/2006/relationships/hyperlink" Target="https://bowling.lexerbowling.com/bowlingdelapraille/championnatsgenevois2026/pl031.htm" TargetMode="External"/><Relationship Id="rId67" Type="http://schemas.openxmlformats.org/officeDocument/2006/relationships/hyperlink" Target="https://bowling.lexerbowling.com/bowlingdelapraille/championnatsgenevois2026/pl002.htm" TargetMode="External"/><Relationship Id="rId20" Type="http://schemas.openxmlformats.org/officeDocument/2006/relationships/hyperlink" Target="https://bowling.lexerbowling.com/bowlingdelapraille/championnatsgenevois2026/pl03E.htm" TargetMode="External"/><Relationship Id="rId41" Type="http://schemas.openxmlformats.org/officeDocument/2006/relationships/hyperlink" Target="https://bowling.lexerbowling.com/bowlingdelapraille/championnatsgenevois2026/pl025.htm" TargetMode="External"/><Relationship Id="rId54" Type="http://schemas.openxmlformats.org/officeDocument/2006/relationships/hyperlink" Target="https://bowling.lexerbowling.com/bowlingdelapraille/championnatsgenevois2026/pl032.htm" TargetMode="External"/><Relationship Id="rId62" Type="http://schemas.openxmlformats.org/officeDocument/2006/relationships/hyperlink" Target="https://bowling.lexerbowling.com/bowlingdelapraille/championnatsgenevois2026/pl017.htm" TargetMode="External"/><Relationship Id="rId70" Type="http://schemas.openxmlformats.org/officeDocument/2006/relationships/hyperlink" Target="https://bowling.lexerbowling.com/bowlingdelapraille/championnatsgenevois2026/pl01E.htm" TargetMode="External"/><Relationship Id="rId75" Type="http://schemas.openxmlformats.org/officeDocument/2006/relationships/hyperlink" Target="https://bowling.lexerbowling.com/bowlingdelapraille/championnatsgenevois2026/pl060.htm" TargetMode="External"/><Relationship Id="rId83" Type="http://schemas.openxmlformats.org/officeDocument/2006/relationships/hyperlink" Target="https://bowling.lexerbowling.com/bowlingdelapraille/championnatsgenevois2026/pl044.htm" TargetMode="External"/><Relationship Id="rId1" Type="http://schemas.openxmlformats.org/officeDocument/2006/relationships/hyperlink" Target="https://bowling.lexerbowling.com/bowlingdelapraille/championnatsgenevois2026/pl010.htm" TargetMode="External"/><Relationship Id="rId6" Type="http://schemas.openxmlformats.org/officeDocument/2006/relationships/hyperlink" Target="https://bowling.lexerbowling.com/bowlingdelapraille/championnatsgenevois2026/pl01A.htm" TargetMode="External"/><Relationship Id="rId15" Type="http://schemas.openxmlformats.org/officeDocument/2006/relationships/hyperlink" Target="https://bowling.lexerbowling.com/bowlingdelapraille/championnatsgenevois2026/pl04F.htm" TargetMode="External"/><Relationship Id="rId23" Type="http://schemas.openxmlformats.org/officeDocument/2006/relationships/hyperlink" Target="https://bowling.lexerbowling.com/bowlingdelapraille/championnatsgenevois2026/pl054.htm" TargetMode="External"/><Relationship Id="rId28" Type="http://schemas.openxmlformats.org/officeDocument/2006/relationships/hyperlink" Target="https://bowling.lexerbowling.com/bowlingdelapraille/championnatsgenevois2026/pl043.htm" TargetMode="External"/><Relationship Id="rId36" Type="http://schemas.openxmlformats.org/officeDocument/2006/relationships/hyperlink" Target="https://bowling.lexerbowling.com/bowlingdelapraille/championnatsgenevois2026/pl009.htm" TargetMode="External"/><Relationship Id="rId49" Type="http://schemas.openxmlformats.org/officeDocument/2006/relationships/hyperlink" Target="https://bowling.lexerbowling.com/bowlingdelapraille/championnatsgenevois2026/pl01B.htm" TargetMode="External"/><Relationship Id="rId57" Type="http://schemas.openxmlformats.org/officeDocument/2006/relationships/hyperlink" Target="https://bowling.lexerbowling.com/bowlingdelapraille/championnatsgenevois2026/pl02F.htm" TargetMode="External"/><Relationship Id="rId10" Type="http://schemas.openxmlformats.org/officeDocument/2006/relationships/hyperlink" Target="https://bowling.lexerbowling.com/bowlingdelapraille/championnatsgenevois2026/pl064.htm" TargetMode="External"/><Relationship Id="rId31" Type="http://schemas.openxmlformats.org/officeDocument/2006/relationships/hyperlink" Target="https://bowling.lexerbowling.com/bowlingdelapraille/championnatsgenevois2026/pl006.htm" TargetMode="External"/><Relationship Id="rId44" Type="http://schemas.openxmlformats.org/officeDocument/2006/relationships/hyperlink" Target="https://bowling.lexerbowling.com/bowlingdelapraille/championnatsgenevois2026/pl003.htm" TargetMode="External"/><Relationship Id="rId52" Type="http://schemas.openxmlformats.org/officeDocument/2006/relationships/hyperlink" Target="https://bowling.lexerbowling.com/bowlingdelapraille/championnatsgenevois2026/pl056.htm" TargetMode="External"/><Relationship Id="rId60" Type="http://schemas.openxmlformats.org/officeDocument/2006/relationships/hyperlink" Target="https://bowling.lexerbowling.com/bowlingdelapraille/championnatsgenevois2026/pl062.htm" TargetMode="External"/><Relationship Id="rId65" Type="http://schemas.openxmlformats.org/officeDocument/2006/relationships/hyperlink" Target="https://bowling.lexerbowling.com/bowlingdelapraille/championnatsgenevois2026/pl036.htm" TargetMode="External"/><Relationship Id="rId73" Type="http://schemas.openxmlformats.org/officeDocument/2006/relationships/hyperlink" Target="https://bowling.lexerbowling.com/bowlingdelapraille/championnatsgenevois2026/pl012.htm" TargetMode="External"/><Relationship Id="rId78" Type="http://schemas.openxmlformats.org/officeDocument/2006/relationships/hyperlink" Target="https://bowling.lexerbowling.com/bowlingdelapraille/championnatsgenevois2026/pl055.htm" TargetMode="External"/><Relationship Id="rId81" Type="http://schemas.openxmlformats.org/officeDocument/2006/relationships/hyperlink" Target="https://bowling.lexerbowling.com/bowlingdelapraille/championnatsgenevois2026/pl01D.htm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bowling.lexerbowling.com/bowlingdelapraille/championnatsgenevois2026/pl03D.htm" TargetMode="External"/><Relationship Id="rId18" Type="http://schemas.openxmlformats.org/officeDocument/2006/relationships/hyperlink" Target="https://bowling.lexerbowling.com/bowlingdelapraille/championnatsgenevois2026/pl018.htm" TargetMode="External"/><Relationship Id="rId26" Type="http://schemas.openxmlformats.org/officeDocument/2006/relationships/hyperlink" Target="https://bowling.lexerbowling.com/bowlingdelapraille/championnatsgenevois2026/pl052.htm" TargetMode="External"/><Relationship Id="rId39" Type="http://schemas.openxmlformats.org/officeDocument/2006/relationships/hyperlink" Target="https://bowling.lexerbowling.com/bowlingdelapraille/championnatsgenevois2026/pl056.htm" TargetMode="External"/><Relationship Id="rId21" Type="http://schemas.openxmlformats.org/officeDocument/2006/relationships/hyperlink" Target="https://bowling.lexerbowling.com/bowlingdelapraille/championnatsgenevois2026/pl062.htm" TargetMode="External"/><Relationship Id="rId34" Type="http://schemas.openxmlformats.org/officeDocument/2006/relationships/hyperlink" Target="https://bowling.lexerbowling.com/bowlingdelapraille/championnatsgenevois2026/pl063.htm" TargetMode="External"/><Relationship Id="rId42" Type="http://schemas.openxmlformats.org/officeDocument/2006/relationships/hyperlink" Target="https://bowling.lexerbowling.com/bowlingdelapraille/championnatsgenevois2026/pl00C.htm" TargetMode="External"/><Relationship Id="rId47" Type="http://schemas.openxmlformats.org/officeDocument/2006/relationships/hyperlink" Target="https://bowling.lexerbowling.com/bowlingdelapraille/championnatsgenevois2026/pl028.htm" TargetMode="External"/><Relationship Id="rId50" Type="http://schemas.openxmlformats.org/officeDocument/2006/relationships/hyperlink" Target="https://bowling.lexerbowling.com/bowlingdelapraille/championnatsgenevois2026/pl001.htm" TargetMode="External"/><Relationship Id="rId55" Type="http://schemas.openxmlformats.org/officeDocument/2006/relationships/hyperlink" Target="https://bowling.lexerbowling.com/bowlingdelapraille/championnatsgenevois2026/pl04C.htm" TargetMode="External"/><Relationship Id="rId63" Type="http://schemas.openxmlformats.org/officeDocument/2006/relationships/hyperlink" Target="https://bowling.lexerbowling.com/bowlingdelapraille/championnatsgenevois2026/pl003.htm" TargetMode="External"/><Relationship Id="rId68" Type="http://schemas.openxmlformats.org/officeDocument/2006/relationships/hyperlink" Target="https://bowling.lexerbowling.com/bowlingdelapraille/championnatsgenevois2026/pl01E.htm" TargetMode="External"/><Relationship Id="rId76" Type="http://schemas.openxmlformats.org/officeDocument/2006/relationships/hyperlink" Target="https://bowling.lexerbowling.com/bowlingdelapraille/championnatsgenevois2026/pl048.htm" TargetMode="External"/><Relationship Id="rId84" Type="http://schemas.openxmlformats.org/officeDocument/2006/relationships/printerSettings" Target="../printerSettings/printerSettings4.bin"/><Relationship Id="rId7" Type="http://schemas.openxmlformats.org/officeDocument/2006/relationships/hyperlink" Target="https://bowling.lexerbowling.com/bowlingdelapraille/championnatsgenevois2026/pl065.htm" TargetMode="External"/><Relationship Id="rId71" Type="http://schemas.openxmlformats.org/officeDocument/2006/relationships/hyperlink" Target="https://bowling.lexerbowling.com/bowlingdelapraille/championnatsgenevois2026/pl019.htm" TargetMode="External"/><Relationship Id="rId2" Type="http://schemas.openxmlformats.org/officeDocument/2006/relationships/hyperlink" Target="https://bowling.lexerbowling.com/bowlingdelapraille/championnatsgenevois2026/pl022.htm" TargetMode="External"/><Relationship Id="rId16" Type="http://schemas.openxmlformats.org/officeDocument/2006/relationships/hyperlink" Target="https://bowling.lexerbowling.com/bowlingdelapraille/championnatsgenevois2026/pl03F.htm" TargetMode="External"/><Relationship Id="rId29" Type="http://schemas.openxmlformats.org/officeDocument/2006/relationships/hyperlink" Target="https://bowling.lexerbowling.com/bowlingdelapraille/championnatsgenevois2026/pl027.htm" TargetMode="External"/><Relationship Id="rId11" Type="http://schemas.openxmlformats.org/officeDocument/2006/relationships/hyperlink" Target="https://bowling.lexerbowling.com/bowlingdelapraille/championnatsgenevois2026/pl03E.htm" TargetMode="External"/><Relationship Id="rId24" Type="http://schemas.openxmlformats.org/officeDocument/2006/relationships/hyperlink" Target="https://bowling.lexerbowling.com/bowlingdelapraille/championnatsgenevois2026/pl042.htm" TargetMode="External"/><Relationship Id="rId32" Type="http://schemas.openxmlformats.org/officeDocument/2006/relationships/hyperlink" Target="https://bowling.lexerbowling.com/bowlingdelapraille/championnatsgenevois2026/pl051.htm" TargetMode="External"/><Relationship Id="rId37" Type="http://schemas.openxmlformats.org/officeDocument/2006/relationships/hyperlink" Target="https://bowling.lexerbowling.com/bowlingdelapraille/championnatsgenevois2026/pl00B.htm" TargetMode="External"/><Relationship Id="rId40" Type="http://schemas.openxmlformats.org/officeDocument/2006/relationships/hyperlink" Target="https://bowling.lexerbowling.com/bowlingdelapraille/championnatsgenevois2026/pl02B.htm" TargetMode="External"/><Relationship Id="rId45" Type="http://schemas.openxmlformats.org/officeDocument/2006/relationships/hyperlink" Target="https://bowling.lexerbowling.com/bowlingdelapraille/championnatsgenevois2026/pl016.htm" TargetMode="External"/><Relationship Id="rId53" Type="http://schemas.openxmlformats.org/officeDocument/2006/relationships/hyperlink" Target="https://bowling.lexerbowling.com/bowlingdelapraille/championnatsgenevois2026/pl009.htm" TargetMode="External"/><Relationship Id="rId58" Type="http://schemas.openxmlformats.org/officeDocument/2006/relationships/hyperlink" Target="https://bowling.lexerbowling.com/bowlingdelapraille/championnatsgenevois2026/pl025.htm" TargetMode="External"/><Relationship Id="rId66" Type="http://schemas.openxmlformats.org/officeDocument/2006/relationships/hyperlink" Target="https://bowling.lexerbowling.com/bowlingdelapraille/championnatsgenevois2026/pl02F.htm" TargetMode="External"/><Relationship Id="rId74" Type="http://schemas.openxmlformats.org/officeDocument/2006/relationships/hyperlink" Target="https://bowling.lexerbowling.com/bowlingdelapraille/championnatsgenevois2026/pl01D.htm" TargetMode="External"/><Relationship Id="rId79" Type="http://schemas.openxmlformats.org/officeDocument/2006/relationships/hyperlink" Target="https://bowling.lexerbowling.com/bowlingdelapraille/championnatsgenevois2026/pl049.htm" TargetMode="External"/><Relationship Id="rId5" Type="http://schemas.openxmlformats.org/officeDocument/2006/relationships/hyperlink" Target="https://bowling.lexerbowling.com/bowlingdelapraille/championnatsgenevois2026/pl020.htm" TargetMode="External"/><Relationship Id="rId61" Type="http://schemas.openxmlformats.org/officeDocument/2006/relationships/hyperlink" Target="https://bowling.lexerbowling.com/bowlingdelapraille/championnatsgenevois2026/pl013.htm" TargetMode="External"/><Relationship Id="rId82" Type="http://schemas.openxmlformats.org/officeDocument/2006/relationships/hyperlink" Target="https://bowling.lexerbowling.com/bowlingdelapraille/championnatsgenevois2026/pl047.htm" TargetMode="External"/><Relationship Id="rId10" Type="http://schemas.openxmlformats.org/officeDocument/2006/relationships/hyperlink" Target="https://bowling.lexerbowling.com/bowlingdelapraille/championnatsgenevois2026/pl04F.htm" TargetMode="External"/><Relationship Id="rId19" Type="http://schemas.openxmlformats.org/officeDocument/2006/relationships/hyperlink" Target="https://bowling.lexerbowling.com/bowlingdelapraille/championnatsgenevois2026/pl05C.htm" TargetMode="External"/><Relationship Id="rId31" Type="http://schemas.openxmlformats.org/officeDocument/2006/relationships/hyperlink" Target="https://bowling.lexerbowling.com/bowlingdelapraille/championnatsgenevois2026/pl00A.htm" TargetMode="External"/><Relationship Id="rId44" Type="http://schemas.openxmlformats.org/officeDocument/2006/relationships/hyperlink" Target="https://bowling.lexerbowling.com/bowlingdelapraille/championnatsgenevois2026/pl007.htm" TargetMode="External"/><Relationship Id="rId52" Type="http://schemas.openxmlformats.org/officeDocument/2006/relationships/hyperlink" Target="https://bowling.lexerbowling.com/bowlingdelapraille/championnatsgenevois2026/pl017.htm" TargetMode="External"/><Relationship Id="rId60" Type="http://schemas.openxmlformats.org/officeDocument/2006/relationships/hyperlink" Target="https://bowling.lexerbowling.com/bowlingdelapraille/championnatsgenevois2026/pl008.htm" TargetMode="External"/><Relationship Id="rId65" Type="http://schemas.openxmlformats.org/officeDocument/2006/relationships/hyperlink" Target="https://bowling.lexerbowling.com/bowlingdelapraille/championnatsgenevois2026/pl04E.htm" TargetMode="External"/><Relationship Id="rId73" Type="http://schemas.openxmlformats.org/officeDocument/2006/relationships/hyperlink" Target="https://bowling.lexerbowling.com/bowlingdelapraille/championnatsgenevois2026/pl032.htm" TargetMode="External"/><Relationship Id="rId78" Type="http://schemas.openxmlformats.org/officeDocument/2006/relationships/hyperlink" Target="https://bowling.lexerbowling.com/bowlingdelapraille/championnatsgenevois2026/pl046.htm" TargetMode="External"/><Relationship Id="rId81" Type="http://schemas.openxmlformats.org/officeDocument/2006/relationships/hyperlink" Target="https://bowling.lexerbowling.com/bowlingdelapraille/championnatsgenevois2026/pl066.htm" TargetMode="External"/><Relationship Id="rId4" Type="http://schemas.openxmlformats.org/officeDocument/2006/relationships/hyperlink" Target="https://bowling.lexerbowling.com/bowlingdelapraille/championnatsgenevois2026/pl068.htm" TargetMode="External"/><Relationship Id="rId9" Type="http://schemas.openxmlformats.org/officeDocument/2006/relationships/hyperlink" Target="https://bowling.lexerbowling.com/bowlingdelapraille/championnatsgenevois2026/pl064.htm" TargetMode="External"/><Relationship Id="rId14" Type="http://schemas.openxmlformats.org/officeDocument/2006/relationships/hyperlink" Target="https://bowling.lexerbowling.com/bowlingdelapraille/championnatsgenevois2026/pl040.htm" TargetMode="External"/><Relationship Id="rId22" Type="http://schemas.openxmlformats.org/officeDocument/2006/relationships/hyperlink" Target="https://bowling.lexerbowling.com/bowlingdelapraille/championnatsgenevois2026/pl02A.htm" TargetMode="External"/><Relationship Id="rId27" Type="http://schemas.openxmlformats.org/officeDocument/2006/relationships/hyperlink" Target="https://bowling.lexerbowling.com/bowlingdelapraille/championnatsgenevois2026/pl03B.htm" TargetMode="External"/><Relationship Id="rId30" Type="http://schemas.openxmlformats.org/officeDocument/2006/relationships/hyperlink" Target="https://bowling.lexerbowling.com/bowlingdelapraille/championnatsgenevois2026/pl05F.htm" TargetMode="External"/><Relationship Id="rId35" Type="http://schemas.openxmlformats.org/officeDocument/2006/relationships/hyperlink" Target="https://bowling.lexerbowling.com/bowlingdelapraille/championnatsgenevois2026/pl01C.htm" TargetMode="External"/><Relationship Id="rId43" Type="http://schemas.openxmlformats.org/officeDocument/2006/relationships/hyperlink" Target="https://bowling.lexerbowling.com/bowlingdelapraille/championnatsgenevois2026/pl058.htm" TargetMode="External"/><Relationship Id="rId48" Type="http://schemas.openxmlformats.org/officeDocument/2006/relationships/hyperlink" Target="https://bowling.lexerbowling.com/bowlingdelapraille/championnatsgenevois2026/pl026.htm" TargetMode="External"/><Relationship Id="rId56" Type="http://schemas.openxmlformats.org/officeDocument/2006/relationships/hyperlink" Target="https://bowling.lexerbowling.com/bowlingdelapraille/championnatsgenevois2026/pl029.htm" TargetMode="External"/><Relationship Id="rId64" Type="http://schemas.openxmlformats.org/officeDocument/2006/relationships/hyperlink" Target="https://bowling.lexerbowling.com/bowlingdelapraille/championnatsgenevois2026/pl002.htm" TargetMode="External"/><Relationship Id="rId69" Type="http://schemas.openxmlformats.org/officeDocument/2006/relationships/hyperlink" Target="https://bowling.lexerbowling.com/bowlingdelapraille/championnatsgenevois2026/pl014.htm" TargetMode="External"/><Relationship Id="rId77" Type="http://schemas.openxmlformats.org/officeDocument/2006/relationships/hyperlink" Target="https://bowling.lexerbowling.com/bowlingdelapraille/championnatsgenevois2026/pl038.htm" TargetMode="External"/><Relationship Id="rId8" Type="http://schemas.openxmlformats.org/officeDocument/2006/relationships/hyperlink" Target="https://bowling.lexerbowling.com/bowlingdelapraille/championnatsgenevois2026/pl010.htm" TargetMode="External"/><Relationship Id="rId51" Type="http://schemas.openxmlformats.org/officeDocument/2006/relationships/hyperlink" Target="https://bowling.lexerbowling.com/bowlingdelapraille/championnatsgenevois2026/pl02C.htm" TargetMode="External"/><Relationship Id="rId72" Type="http://schemas.openxmlformats.org/officeDocument/2006/relationships/hyperlink" Target="https://bowling.lexerbowling.com/bowlingdelapraille/championnatsgenevois2026/pl05B.htm" TargetMode="External"/><Relationship Id="rId80" Type="http://schemas.openxmlformats.org/officeDocument/2006/relationships/hyperlink" Target="https://bowling.lexerbowling.com/bowlingdelapraille/championnatsgenevois2026/pl011.htm" TargetMode="External"/><Relationship Id="rId3" Type="http://schemas.openxmlformats.org/officeDocument/2006/relationships/hyperlink" Target="https://bowling.lexerbowling.com/bowlingdelapraille/championnatsgenevois2026/pl030.htm" TargetMode="External"/><Relationship Id="rId12" Type="http://schemas.openxmlformats.org/officeDocument/2006/relationships/hyperlink" Target="https://bowling.lexerbowling.com/bowlingdelapraille/championnatsgenevois2026/pl05D.htm" TargetMode="External"/><Relationship Id="rId17" Type="http://schemas.openxmlformats.org/officeDocument/2006/relationships/hyperlink" Target="https://bowling.lexerbowling.com/bowlingdelapraille/championnatsgenevois2026/pl00D.htm" TargetMode="External"/><Relationship Id="rId25" Type="http://schemas.openxmlformats.org/officeDocument/2006/relationships/hyperlink" Target="https://bowling.lexerbowling.com/bowlingdelapraille/championnatsgenevois2026/pl057.htm" TargetMode="External"/><Relationship Id="rId33" Type="http://schemas.openxmlformats.org/officeDocument/2006/relationships/hyperlink" Target="https://bowling.lexerbowling.com/bowlingdelapraille/championnatsgenevois2026/pl031.htm" TargetMode="External"/><Relationship Id="rId38" Type="http://schemas.openxmlformats.org/officeDocument/2006/relationships/hyperlink" Target="https://bowling.lexerbowling.com/bowlingdelapraille/championnatsgenevois2026/pl036.htm" TargetMode="External"/><Relationship Id="rId46" Type="http://schemas.openxmlformats.org/officeDocument/2006/relationships/hyperlink" Target="https://bowling.lexerbowling.com/bowlingdelapraille/championnatsgenevois2026/pl006.htm" TargetMode="External"/><Relationship Id="rId59" Type="http://schemas.openxmlformats.org/officeDocument/2006/relationships/hyperlink" Target="https://bowling.lexerbowling.com/bowlingdelapraille/championnatsgenevois2026/pl03C.htm" TargetMode="External"/><Relationship Id="rId67" Type="http://schemas.openxmlformats.org/officeDocument/2006/relationships/hyperlink" Target="https://bowling.lexerbowling.com/bowlingdelapraille/championnatsgenevois2026/pl012.htm" TargetMode="External"/><Relationship Id="rId20" Type="http://schemas.openxmlformats.org/officeDocument/2006/relationships/hyperlink" Target="https://bowling.lexerbowling.com/bowlingdelapraille/championnatsgenevois2026/pl02E.htm" TargetMode="External"/><Relationship Id="rId41" Type="http://schemas.openxmlformats.org/officeDocument/2006/relationships/hyperlink" Target="https://bowling.lexerbowling.com/bowlingdelapraille/championnatsgenevois2026/pl060.htm" TargetMode="External"/><Relationship Id="rId54" Type="http://schemas.openxmlformats.org/officeDocument/2006/relationships/hyperlink" Target="https://bowling.lexerbowling.com/bowlingdelapraille/championnatsgenevois2026/pl023.htm" TargetMode="External"/><Relationship Id="rId62" Type="http://schemas.openxmlformats.org/officeDocument/2006/relationships/hyperlink" Target="https://bowling.lexerbowling.com/bowlingdelapraille/championnatsgenevois2026/pl03A.htm" TargetMode="External"/><Relationship Id="rId70" Type="http://schemas.openxmlformats.org/officeDocument/2006/relationships/hyperlink" Target="https://bowling.lexerbowling.com/bowlingdelapraille/championnatsgenevois2026/pl015.htm" TargetMode="External"/><Relationship Id="rId75" Type="http://schemas.openxmlformats.org/officeDocument/2006/relationships/hyperlink" Target="https://bowling.lexerbowling.com/bowlingdelapraille/championnatsgenevois2026/pl059.htm" TargetMode="External"/><Relationship Id="rId83" Type="http://schemas.openxmlformats.org/officeDocument/2006/relationships/hyperlink" Target="https://bowling.lexerbowling.com/bowlingdelapraille/championnatsgenevois2026/pl044.htm" TargetMode="External"/><Relationship Id="rId1" Type="http://schemas.openxmlformats.org/officeDocument/2006/relationships/hyperlink" Target="https://bowling.lexerbowling.com/bowlingdelapraille/championnatsgenevois2026/pl024.htm" TargetMode="External"/><Relationship Id="rId6" Type="http://schemas.openxmlformats.org/officeDocument/2006/relationships/hyperlink" Target="https://bowling.lexerbowling.com/bowlingdelapraille/championnatsgenevois2026/pl04B.htm" TargetMode="External"/><Relationship Id="rId15" Type="http://schemas.openxmlformats.org/officeDocument/2006/relationships/hyperlink" Target="https://bowling.lexerbowling.com/bowlingdelapraille/championnatsgenevois2026/pl06A.htm" TargetMode="External"/><Relationship Id="rId23" Type="http://schemas.openxmlformats.org/officeDocument/2006/relationships/hyperlink" Target="https://bowling.lexerbowling.com/bowlingdelapraille/championnatsgenevois2026/pl050.htm" TargetMode="External"/><Relationship Id="rId28" Type="http://schemas.openxmlformats.org/officeDocument/2006/relationships/hyperlink" Target="https://bowling.lexerbowling.com/bowlingdelapraille/championnatsgenevois2026/pl01B.htm" TargetMode="External"/><Relationship Id="rId36" Type="http://schemas.openxmlformats.org/officeDocument/2006/relationships/hyperlink" Target="https://bowling.lexerbowling.com/bowlingdelapraille/championnatsgenevois2026/pl061.htm" TargetMode="External"/><Relationship Id="rId49" Type="http://schemas.openxmlformats.org/officeDocument/2006/relationships/hyperlink" Target="https://bowling.lexerbowling.com/bowlingdelapraille/championnatsgenevois2026/pl043.htm" TargetMode="External"/><Relationship Id="rId57" Type="http://schemas.openxmlformats.org/officeDocument/2006/relationships/hyperlink" Target="https://bowling.lexerbowling.com/bowlingdelapraille/championnatsgenevois2026/pl034.ht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bowling.lexerbowling.com/bowlingdelapraille/championnatsgenevois2026/pl05C.htm" TargetMode="External"/><Relationship Id="rId18" Type="http://schemas.openxmlformats.org/officeDocument/2006/relationships/hyperlink" Target="https://bowling.lexerbowling.com/bowlingdelapraille/championnatsgenevois2026/pl009.htm" TargetMode="External"/><Relationship Id="rId26" Type="http://schemas.openxmlformats.org/officeDocument/2006/relationships/hyperlink" Target="https://bowling.lexerbowling.com/bowlingdelapraille/championnatsgenevois2026/pl012.htm" TargetMode="External"/><Relationship Id="rId39" Type="http://schemas.openxmlformats.org/officeDocument/2006/relationships/hyperlink" Target="https://bowling.lexerbowling.com/bowlingdelapraille/championnatsgenevois2026/pl003.htm" TargetMode="External"/><Relationship Id="rId21" Type="http://schemas.openxmlformats.org/officeDocument/2006/relationships/hyperlink" Target="https://bowling.lexerbowling.com/bowlingdelapraille/championnatsgenevois2026/pl025.htm" TargetMode="External"/><Relationship Id="rId34" Type="http://schemas.openxmlformats.org/officeDocument/2006/relationships/hyperlink" Target="https://bowling.lexerbowling.com/bowlingdelapraille/championnatsgenevois2026/pl011.htm" TargetMode="External"/><Relationship Id="rId42" Type="http://schemas.openxmlformats.org/officeDocument/2006/relationships/hyperlink" Target="https://bowling.lexerbowling.com/bowlingdelapraille/championnatsgenevois2026/pl04D.htm" TargetMode="External"/><Relationship Id="rId47" Type="http://schemas.openxmlformats.org/officeDocument/2006/relationships/hyperlink" Target="https://bowling.lexerbowling.com/bowlingdelapraille/championnatsgenevois2026/pl053.htm" TargetMode="External"/><Relationship Id="rId50" Type="http://schemas.openxmlformats.org/officeDocument/2006/relationships/hyperlink" Target="https://bowling.lexerbowling.com/bowlingdelapraille/championnatsgenevois2026/pl057.htm" TargetMode="External"/><Relationship Id="rId55" Type="http://schemas.openxmlformats.org/officeDocument/2006/relationships/hyperlink" Target="https://bowling.lexerbowling.com/bowlingdelapraille/championnatsgenevois2026/pl052.htm" TargetMode="External"/><Relationship Id="rId63" Type="http://schemas.openxmlformats.org/officeDocument/2006/relationships/hyperlink" Target="https://bowling.lexerbowling.com/bowlingdelapraille/championnatsgenevois2026/pl010.htm" TargetMode="External"/><Relationship Id="rId68" Type="http://schemas.openxmlformats.org/officeDocument/2006/relationships/hyperlink" Target="https://bowling.lexerbowling.com/bowlingdelapraille/championnatsgenevois2026/pl054.htm" TargetMode="External"/><Relationship Id="rId76" Type="http://schemas.openxmlformats.org/officeDocument/2006/relationships/hyperlink" Target="https://bowling.lexerbowling.com/bowlingdelapraille/championnatsgenevois2026/pl037.htm" TargetMode="External"/><Relationship Id="rId84" Type="http://schemas.openxmlformats.org/officeDocument/2006/relationships/hyperlink" Target="https://bowling.lexerbowling.com/bowlingdelapraille/championnatsgenevois2026/pl020.htm" TargetMode="External"/><Relationship Id="rId7" Type="http://schemas.openxmlformats.org/officeDocument/2006/relationships/hyperlink" Target="https://bowling.lexerbowling.com/bowlingdelapraille/championnatsgenevois2026/pl02C.htm" TargetMode="External"/><Relationship Id="rId71" Type="http://schemas.openxmlformats.org/officeDocument/2006/relationships/hyperlink" Target="https://bowling.lexerbowling.com/bowlingdelapraille/championnatsgenevois2026/pl04B.htm" TargetMode="External"/><Relationship Id="rId2" Type="http://schemas.openxmlformats.org/officeDocument/2006/relationships/hyperlink" Target="https://bowling.lexerbowling.com/bowlingdelapraille/championnatsgenevois2026/pl028.htm" TargetMode="External"/><Relationship Id="rId16" Type="http://schemas.openxmlformats.org/officeDocument/2006/relationships/hyperlink" Target="https://bowling.lexerbowling.com/bowlingdelapraille/championnatsgenevois2026/pl017.htm" TargetMode="External"/><Relationship Id="rId29" Type="http://schemas.openxmlformats.org/officeDocument/2006/relationships/hyperlink" Target="https://bowling.lexerbowling.com/bowlingdelapraille/championnatsgenevois2026/pl029.htm" TargetMode="External"/><Relationship Id="rId11" Type="http://schemas.openxmlformats.org/officeDocument/2006/relationships/hyperlink" Target="https://bowling.lexerbowling.com/bowlingdelapraille/championnatsgenevois2026/pl007.htm" TargetMode="External"/><Relationship Id="rId24" Type="http://schemas.openxmlformats.org/officeDocument/2006/relationships/hyperlink" Target="https://bowling.lexerbowling.com/bowlingdelapraille/championnatsgenevois2026/pl01E.htm" TargetMode="External"/><Relationship Id="rId32" Type="http://schemas.openxmlformats.org/officeDocument/2006/relationships/hyperlink" Target="https://bowling.lexerbowling.com/bowlingdelapraille/championnatsgenevois2026/pl01D.htm" TargetMode="External"/><Relationship Id="rId37" Type="http://schemas.openxmlformats.org/officeDocument/2006/relationships/hyperlink" Target="https://bowling.lexerbowling.com/bowlingdelapraille/championnatsgenevois2026/pl04E.htm" TargetMode="External"/><Relationship Id="rId40" Type="http://schemas.openxmlformats.org/officeDocument/2006/relationships/hyperlink" Target="https://bowling.lexerbowling.com/bowlingdelapraille/championnatsgenevois2026/pl002.htm" TargetMode="External"/><Relationship Id="rId45" Type="http://schemas.openxmlformats.org/officeDocument/2006/relationships/hyperlink" Target="https://bowling.lexerbowling.com/bowlingdelapraille/championnatsgenevois2026/pl056.htm" TargetMode="External"/><Relationship Id="rId53" Type="http://schemas.openxmlformats.org/officeDocument/2006/relationships/hyperlink" Target="https://bowling.lexerbowling.com/bowlingdelapraille/championnatsgenevois2026/pl019.htm" TargetMode="External"/><Relationship Id="rId58" Type="http://schemas.openxmlformats.org/officeDocument/2006/relationships/hyperlink" Target="https://bowling.lexerbowling.com/bowlingdelapraille/championnatsgenevois2026/pl01B.htm" TargetMode="External"/><Relationship Id="rId66" Type="http://schemas.openxmlformats.org/officeDocument/2006/relationships/hyperlink" Target="https://bowling.lexerbowling.com/bowlingdelapraille/championnatsgenevois2026/pl03E.htm" TargetMode="External"/><Relationship Id="rId74" Type="http://schemas.openxmlformats.org/officeDocument/2006/relationships/hyperlink" Target="https://bowling.lexerbowling.com/bowlingdelapraille/championnatsgenevois2026/pl05A.htm" TargetMode="External"/><Relationship Id="rId79" Type="http://schemas.openxmlformats.org/officeDocument/2006/relationships/hyperlink" Target="https://bowling.lexerbowling.com/bowlingdelapraille/championnatsgenevois2026/pl03D.htm" TargetMode="External"/><Relationship Id="rId5" Type="http://schemas.openxmlformats.org/officeDocument/2006/relationships/hyperlink" Target="https://bowling.lexerbowling.com/bowlingdelapraille/championnatsgenevois2026/pl006.htm" TargetMode="External"/><Relationship Id="rId61" Type="http://schemas.openxmlformats.org/officeDocument/2006/relationships/hyperlink" Target="https://bowling.lexerbowling.com/bowlingdelapraille/championnatsgenevois2026/pl02F.htm" TargetMode="External"/><Relationship Id="rId82" Type="http://schemas.openxmlformats.org/officeDocument/2006/relationships/hyperlink" Target="https://bowling.lexerbowling.com/bowlingdelapraille/championnatsgenevois2026/pl00F.htm" TargetMode="External"/><Relationship Id="rId19" Type="http://schemas.openxmlformats.org/officeDocument/2006/relationships/hyperlink" Target="https://bowling.lexerbowling.com/bowlingdelapraille/championnatsgenevois2026/pl062.htm" TargetMode="External"/><Relationship Id="rId4" Type="http://schemas.openxmlformats.org/officeDocument/2006/relationships/hyperlink" Target="https://bowling.lexerbowling.com/bowlingdelapraille/championnatsgenevois2026/pl016.htm" TargetMode="External"/><Relationship Id="rId9" Type="http://schemas.openxmlformats.org/officeDocument/2006/relationships/hyperlink" Target="https://bowling.lexerbowling.com/bowlingdelapraille/championnatsgenevois2026/pl018.htm" TargetMode="External"/><Relationship Id="rId14" Type="http://schemas.openxmlformats.org/officeDocument/2006/relationships/hyperlink" Target="https://bowling.lexerbowling.com/bowlingdelapraille/championnatsgenevois2026/pl02E.htm" TargetMode="External"/><Relationship Id="rId22" Type="http://schemas.openxmlformats.org/officeDocument/2006/relationships/hyperlink" Target="https://bowling.lexerbowling.com/bowlingdelapraille/championnatsgenevois2026/pl014.htm" TargetMode="External"/><Relationship Id="rId27" Type="http://schemas.openxmlformats.org/officeDocument/2006/relationships/hyperlink" Target="https://bowling.lexerbowling.com/bowlingdelapraille/championnatsgenevois2026/pl013.htm" TargetMode="External"/><Relationship Id="rId30" Type="http://schemas.openxmlformats.org/officeDocument/2006/relationships/hyperlink" Target="https://bowling.lexerbowling.com/bowlingdelapraille/championnatsgenevois2026/pl03C.htm" TargetMode="External"/><Relationship Id="rId35" Type="http://schemas.openxmlformats.org/officeDocument/2006/relationships/hyperlink" Target="https://bowling.lexerbowling.com/bowlingdelapraille/championnatsgenevois2026/pl066.htm" TargetMode="External"/><Relationship Id="rId43" Type="http://schemas.openxmlformats.org/officeDocument/2006/relationships/hyperlink" Target="https://bowling.lexerbowling.com/bowlingdelapraille/championnatsgenevois2026/pl02B.htm" TargetMode="External"/><Relationship Id="rId48" Type="http://schemas.openxmlformats.org/officeDocument/2006/relationships/hyperlink" Target="https://bowling.lexerbowling.com/bowlingdelapraille/championnatsgenevois2026/pl031.htm" TargetMode="External"/><Relationship Id="rId56" Type="http://schemas.openxmlformats.org/officeDocument/2006/relationships/hyperlink" Target="https://bowling.lexerbowling.com/bowlingdelapraille/championnatsgenevois2026/pl01C.htm" TargetMode="External"/><Relationship Id="rId64" Type="http://schemas.openxmlformats.org/officeDocument/2006/relationships/hyperlink" Target="https://bowling.lexerbowling.com/bowlingdelapraille/championnatsgenevois2026/pl00E.htm" TargetMode="External"/><Relationship Id="rId69" Type="http://schemas.openxmlformats.org/officeDocument/2006/relationships/hyperlink" Target="https://bowling.lexerbowling.com/bowlingdelapraille/championnatsgenevois2026/pl02D.htm" TargetMode="External"/><Relationship Id="rId77" Type="http://schemas.openxmlformats.org/officeDocument/2006/relationships/hyperlink" Target="https://bowling.lexerbowling.com/bowlingdelapraille/championnatsgenevois2026/pl030.htm" TargetMode="External"/><Relationship Id="rId8" Type="http://schemas.openxmlformats.org/officeDocument/2006/relationships/hyperlink" Target="https://bowling.lexerbowling.com/bowlingdelapraille/championnatsgenevois2026/pl001.htm" TargetMode="External"/><Relationship Id="rId51" Type="http://schemas.openxmlformats.org/officeDocument/2006/relationships/hyperlink" Target="https://bowling.lexerbowling.com/bowlingdelapraille/championnatsgenevois2026/pl038.htm" TargetMode="External"/><Relationship Id="rId72" Type="http://schemas.openxmlformats.org/officeDocument/2006/relationships/hyperlink" Target="https://bowling.lexerbowling.com/bowlingdelapraille/championnatsgenevois2026/pl021.htm" TargetMode="External"/><Relationship Id="rId80" Type="http://schemas.openxmlformats.org/officeDocument/2006/relationships/hyperlink" Target="https://bowling.lexerbowling.com/bowlingdelapraille/championnatsgenevois2026/pl040.htm" TargetMode="External"/><Relationship Id="rId85" Type="http://schemas.openxmlformats.org/officeDocument/2006/relationships/hyperlink" Target="https://bowling.lexerbowling.com/bowlingdelapraille/championnatsgenevois2026/pl03F.htm" TargetMode="External"/><Relationship Id="rId3" Type="http://schemas.openxmlformats.org/officeDocument/2006/relationships/hyperlink" Target="https://bowling.lexerbowling.com/bowlingdelapraille/championnatsgenevois2026/pl02A.htm" TargetMode="External"/><Relationship Id="rId12" Type="http://schemas.openxmlformats.org/officeDocument/2006/relationships/hyperlink" Target="https://bowling.lexerbowling.com/bowlingdelapraille/championnatsgenevois2026/pl04C.htm" TargetMode="External"/><Relationship Id="rId17" Type="http://schemas.openxmlformats.org/officeDocument/2006/relationships/hyperlink" Target="https://bowling.lexerbowling.com/bowlingdelapraille/championnatsgenevois2026/pl067.htm" TargetMode="External"/><Relationship Id="rId25" Type="http://schemas.openxmlformats.org/officeDocument/2006/relationships/hyperlink" Target="https://bowling.lexerbowling.com/bowlingdelapraille/championnatsgenevois2026/pl04A.htm" TargetMode="External"/><Relationship Id="rId33" Type="http://schemas.openxmlformats.org/officeDocument/2006/relationships/hyperlink" Target="https://bowling.lexerbowling.com/bowlingdelapraille/championnatsgenevois2026/pl015.htm" TargetMode="External"/><Relationship Id="rId38" Type="http://schemas.openxmlformats.org/officeDocument/2006/relationships/hyperlink" Target="https://bowling.lexerbowling.com/bowlingdelapraille/championnatsgenevois2026/pl008.htm" TargetMode="External"/><Relationship Id="rId46" Type="http://schemas.openxmlformats.org/officeDocument/2006/relationships/hyperlink" Target="https://bowling.lexerbowling.com/bowlingdelapraille/championnatsgenevois2026/pl055.htm" TargetMode="External"/><Relationship Id="rId59" Type="http://schemas.openxmlformats.org/officeDocument/2006/relationships/hyperlink" Target="https://bowling.lexerbowling.com/bowlingdelapraille/championnatsgenevois2026/pl063.htm" TargetMode="External"/><Relationship Id="rId67" Type="http://schemas.openxmlformats.org/officeDocument/2006/relationships/hyperlink" Target="https://bowling.lexerbowling.com/bowlingdelapraille/championnatsgenevois2026/pl004.htm" TargetMode="External"/><Relationship Id="rId20" Type="http://schemas.openxmlformats.org/officeDocument/2006/relationships/hyperlink" Target="https://bowling.lexerbowling.com/bowlingdelapraille/championnatsgenevois2026/pl039.htm" TargetMode="External"/><Relationship Id="rId41" Type="http://schemas.openxmlformats.org/officeDocument/2006/relationships/hyperlink" Target="https://bowling.lexerbowling.com/bowlingdelapraille/championnatsgenevois2026/pl050.htm" TargetMode="External"/><Relationship Id="rId54" Type="http://schemas.openxmlformats.org/officeDocument/2006/relationships/hyperlink" Target="https://bowling.lexerbowling.com/bowlingdelapraille/championnatsgenevois2026/pl00A.htm" TargetMode="External"/><Relationship Id="rId62" Type="http://schemas.openxmlformats.org/officeDocument/2006/relationships/hyperlink" Target="https://bowling.lexerbowling.com/bowlingdelapraille/championnatsgenevois2026/pl06B.htm" TargetMode="External"/><Relationship Id="rId70" Type="http://schemas.openxmlformats.org/officeDocument/2006/relationships/hyperlink" Target="https://bowling.lexerbowling.com/bowlingdelapraille/championnatsgenevois2026/pl068.htm" TargetMode="External"/><Relationship Id="rId75" Type="http://schemas.openxmlformats.org/officeDocument/2006/relationships/hyperlink" Target="https://bowling.lexerbowling.com/bowlingdelapraille/championnatsgenevois2026/pl04F.htm" TargetMode="External"/><Relationship Id="rId83" Type="http://schemas.openxmlformats.org/officeDocument/2006/relationships/hyperlink" Target="https://bowling.lexerbowling.com/bowlingdelapraille/championnatsgenevois2026/pl05D.htm" TargetMode="External"/><Relationship Id="rId1" Type="http://schemas.openxmlformats.org/officeDocument/2006/relationships/hyperlink" Target="https://bowling.lexerbowling.com/bowlingdelapraille/championnatsgenevois2026/pl026.htm" TargetMode="External"/><Relationship Id="rId6" Type="http://schemas.openxmlformats.org/officeDocument/2006/relationships/hyperlink" Target="https://bowling.lexerbowling.com/bowlingdelapraille/championnatsgenevois2026/pl00D.htm" TargetMode="External"/><Relationship Id="rId15" Type="http://schemas.openxmlformats.org/officeDocument/2006/relationships/hyperlink" Target="https://bowling.lexerbowling.com/bowlingdelapraille/championnatsgenevois2026/pl023.htm" TargetMode="External"/><Relationship Id="rId23" Type="http://schemas.openxmlformats.org/officeDocument/2006/relationships/hyperlink" Target="https://bowling.lexerbowling.com/bowlingdelapraille/championnatsgenevois2026/pl034.htm" TargetMode="External"/><Relationship Id="rId28" Type="http://schemas.openxmlformats.org/officeDocument/2006/relationships/hyperlink" Target="https://bowling.lexerbowling.com/bowlingdelapraille/championnatsgenevois2026/pl03A.htm" TargetMode="External"/><Relationship Id="rId36" Type="http://schemas.openxmlformats.org/officeDocument/2006/relationships/hyperlink" Target="https://bowling.lexerbowling.com/bowlingdelapraille/championnatsgenevois2026/pl044.htm" TargetMode="External"/><Relationship Id="rId49" Type="http://schemas.openxmlformats.org/officeDocument/2006/relationships/hyperlink" Target="https://bowling.lexerbowling.com/bowlingdelapraille/championnatsgenevois2026/pl05F.htm" TargetMode="External"/><Relationship Id="rId57" Type="http://schemas.openxmlformats.org/officeDocument/2006/relationships/hyperlink" Target="https://bowling.lexerbowling.com/bowlingdelapraille/championnatsgenevois2026/pl03B.htm" TargetMode="External"/><Relationship Id="rId10" Type="http://schemas.openxmlformats.org/officeDocument/2006/relationships/hyperlink" Target="https://bowling.lexerbowling.com/bowlingdelapraille/championnatsgenevois2026/pl043.htm" TargetMode="External"/><Relationship Id="rId31" Type="http://schemas.openxmlformats.org/officeDocument/2006/relationships/hyperlink" Target="https://bowling.lexerbowling.com/bowlingdelapraille/championnatsgenevois2026/pl027.htm" TargetMode="External"/><Relationship Id="rId44" Type="http://schemas.openxmlformats.org/officeDocument/2006/relationships/hyperlink" Target="https://bowling.lexerbowling.com/bowlingdelapraille/championnatsgenevois2026/pl00B.htm" TargetMode="External"/><Relationship Id="rId52" Type="http://schemas.openxmlformats.org/officeDocument/2006/relationships/hyperlink" Target="https://bowling.lexerbowling.com/bowlingdelapraille/championnatsgenevois2026/pl036.htm" TargetMode="External"/><Relationship Id="rId60" Type="http://schemas.openxmlformats.org/officeDocument/2006/relationships/hyperlink" Target="https://bowling.lexerbowling.com/bowlingdelapraille/championnatsgenevois2026/pl051.htm" TargetMode="External"/><Relationship Id="rId65" Type="http://schemas.openxmlformats.org/officeDocument/2006/relationships/hyperlink" Target="https://bowling.lexerbowling.com/bowlingdelapraille/championnatsgenevois2026/pl005.htm" TargetMode="External"/><Relationship Id="rId73" Type="http://schemas.openxmlformats.org/officeDocument/2006/relationships/hyperlink" Target="https://bowling.lexerbowling.com/bowlingdelapraille/championnatsgenevois2026/pl022.htm" TargetMode="External"/><Relationship Id="rId78" Type="http://schemas.openxmlformats.org/officeDocument/2006/relationships/hyperlink" Target="https://bowling.lexerbowling.com/bowlingdelapraille/championnatsgenevois2026/pl065.htm" TargetMode="External"/><Relationship Id="rId81" Type="http://schemas.openxmlformats.org/officeDocument/2006/relationships/hyperlink" Target="https://bowling.lexerbowling.com/bowlingdelapraille/championnatsgenevois2026/pl069.htm" TargetMode="External"/><Relationship Id="rId86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bowling.lexerbowling.com/bowlingdelapraille/championnatsgenevois2026/pl02E.htm" TargetMode="External"/><Relationship Id="rId13" Type="http://schemas.openxmlformats.org/officeDocument/2006/relationships/hyperlink" Target="https://bowling.lexerbowling.com/bowlingdelapraille/championnatsgenevois2026/pl028.htm" TargetMode="External"/><Relationship Id="rId18" Type="http://schemas.openxmlformats.org/officeDocument/2006/relationships/hyperlink" Target="https://bowling.lexerbowling.com/bowlingdelapraille/championnatsgenevois2026/pl016.htm" TargetMode="External"/><Relationship Id="rId3" Type="http://schemas.openxmlformats.org/officeDocument/2006/relationships/hyperlink" Target="https://bowling.lexerbowling.com/bowlingdelapraille/championnatsgenevois2026/pl021.htm" TargetMode="External"/><Relationship Id="rId21" Type="http://schemas.openxmlformats.org/officeDocument/2006/relationships/hyperlink" Target="https://bowling.lexerbowling.com/bowlingdelapraille/championnatsgenevois2026/pl008.htm" TargetMode="External"/><Relationship Id="rId7" Type="http://schemas.openxmlformats.org/officeDocument/2006/relationships/hyperlink" Target="https://bowling.lexerbowling.com/bowlingdelapraille/championnatsgenevois2026/pl05C.htm" TargetMode="External"/><Relationship Id="rId12" Type="http://schemas.openxmlformats.org/officeDocument/2006/relationships/hyperlink" Target="https://bowling.lexerbowling.com/bowlingdelapraille/championnatsgenevois2026/pl023.htm" TargetMode="External"/><Relationship Id="rId17" Type="http://schemas.openxmlformats.org/officeDocument/2006/relationships/hyperlink" Target="https://bowling.lexerbowling.com/bowlingdelapraille/championnatsgenevois2026/pl00D.htm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https://bowling.lexerbowling.com/bowlingdelapraille/championnatsgenevois2026/pl05A.htm" TargetMode="External"/><Relationship Id="rId16" Type="http://schemas.openxmlformats.org/officeDocument/2006/relationships/hyperlink" Target="https://bowling.lexerbowling.com/bowlingdelapraille/championnatsgenevois2026/pl006.htm" TargetMode="External"/><Relationship Id="rId20" Type="http://schemas.openxmlformats.org/officeDocument/2006/relationships/hyperlink" Target="https://bowling.lexerbowling.com/bowlingdelapraille/championnatsgenevois2026/pl003.htm" TargetMode="External"/><Relationship Id="rId1" Type="http://schemas.openxmlformats.org/officeDocument/2006/relationships/hyperlink" Target="https://bowling.lexerbowling.com/bowlingdelapraille/championnatsgenevois2026/pl022.htm" TargetMode="External"/><Relationship Id="rId6" Type="http://schemas.openxmlformats.org/officeDocument/2006/relationships/hyperlink" Target="https://bowling.lexerbowling.com/bowlingdelapraille/championnatsgenevois2026/pl010.htm" TargetMode="External"/><Relationship Id="rId11" Type="http://schemas.openxmlformats.org/officeDocument/2006/relationships/hyperlink" Target="https://bowling.lexerbowling.com/bowlingdelapraille/championnatsgenevois2026/pl062.htm" TargetMode="External"/><Relationship Id="rId24" Type="http://schemas.openxmlformats.org/officeDocument/2006/relationships/hyperlink" Target="https://bowling.lexerbowling.com/bowlingdelapraille/championnatsgenevois2026/pl052.htm" TargetMode="External"/><Relationship Id="rId5" Type="http://schemas.openxmlformats.org/officeDocument/2006/relationships/hyperlink" Target="https://bowling.lexerbowling.com/bowlingdelapraille/championnatsgenevois2026/pl037.htm" TargetMode="External"/><Relationship Id="rId15" Type="http://schemas.openxmlformats.org/officeDocument/2006/relationships/hyperlink" Target="https://bowling.lexerbowling.com/bowlingdelapraille/championnatsgenevois2026/pl007.htm" TargetMode="External"/><Relationship Id="rId23" Type="http://schemas.openxmlformats.org/officeDocument/2006/relationships/hyperlink" Target="https://bowling.lexerbowling.com/bowlingdelapraille/championnatsgenevois2026/pl025.htm" TargetMode="External"/><Relationship Id="rId10" Type="http://schemas.openxmlformats.org/officeDocument/2006/relationships/hyperlink" Target="https://bowling.lexerbowling.com/bowlingdelapraille/championnatsgenevois2026/pl02A.htm" TargetMode="External"/><Relationship Id="rId19" Type="http://schemas.openxmlformats.org/officeDocument/2006/relationships/hyperlink" Target="https://bowling.lexerbowling.com/bowlingdelapraille/championnatsgenevois2026/pl03C.htm" TargetMode="External"/><Relationship Id="rId4" Type="http://schemas.openxmlformats.org/officeDocument/2006/relationships/hyperlink" Target="https://bowling.lexerbowling.com/bowlingdelapraille/championnatsgenevois2026/pl068.htm" TargetMode="External"/><Relationship Id="rId9" Type="http://schemas.openxmlformats.org/officeDocument/2006/relationships/hyperlink" Target="https://bowling.lexerbowling.com/bowlingdelapraille/championnatsgenevois2026/pl017.htm" TargetMode="External"/><Relationship Id="rId14" Type="http://schemas.openxmlformats.org/officeDocument/2006/relationships/hyperlink" Target="https://bowling.lexerbowling.com/bowlingdelapraille/championnatsgenevois2026/pl026.htm" TargetMode="External"/><Relationship Id="rId22" Type="http://schemas.openxmlformats.org/officeDocument/2006/relationships/hyperlink" Target="https://bowling.lexerbowling.com/bowlingdelapraille/championnatsgenevois2026/pl050.ht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bowling.lexerbowling.com/bowlingdelapraille/championnatgenevois2026doublemixte/pl00A.htm" TargetMode="External"/><Relationship Id="rId13" Type="http://schemas.openxmlformats.org/officeDocument/2006/relationships/hyperlink" Target="https://bowling.lexerbowling.com/bowlingdelapraille/championnatgenevois2026doublemixte/pl001.htm" TargetMode="External"/><Relationship Id="rId18" Type="http://schemas.openxmlformats.org/officeDocument/2006/relationships/hyperlink" Target="https://bowling.lexerbowling.com/bowlingdelapraille/championnatgenevois2026doublemixte/pl00B.htm" TargetMode="External"/><Relationship Id="rId26" Type="http://schemas.openxmlformats.org/officeDocument/2006/relationships/hyperlink" Target="https://bowling.lexerbowling.com/bowlingdelapraille/championnatgenevois2026doublemixte/pl00F.htm" TargetMode="External"/><Relationship Id="rId39" Type="http://schemas.openxmlformats.org/officeDocument/2006/relationships/hyperlink" Target="https://bowling.lexerbowling.com/bowlingdelapraille/championnatgenevois2026doublemixte/pl029.htm" TargetMode="External"/><Relationship Id="rId3" Type="http://schemas.openxmlformats.org/officeDocument/2006/relationships/hyperlink" Target="https://bowling.lexerbowling.com/bowlingdelapraille/championnatgenevois2026doublemixte/pl006.htm" TargetMode="External"/><Relationship Id="rId21" Type="http://schemas.openxmlformats.org/officeDocument/2006/relationships/hyperlink" Target="https://bowling.lexerbowling.com/bowlingdelapraille/championnatgenevois2026doublemixte/pl00D.htm" TargetMode="External"/><Relationship Id="rId34" Type="http://schemas.openxmlformats.org/officeDocument/2006/relationships/hyperlink" Target="https://bowling.lexerbowling.com/bowlingdelapraille/championnatgenevois2026doublemixte/pl028.htm" TargetMode="External"/><Relationship Id="rId42" Type="http://schemas.openxmlformats.org/officeDocument/2006/relationships/hyperlink" Target="https://bowling.lexerbowling.com/bowlingdelapraille/championnatgenevois2026doublemixte/pl024.htm" TargetMode="External"/><Relationship Id="rId7" Type="http://schemas.openxmlformats.org/officeDocument/2006/relationships/hyperlink" Target="https://bowling.lexerbowling.com/bowlingdelapraille/championnatgenevois2026doublemixte/pl00C.htm" TargetMode="External"/><Relationship Id="rId12" Type="http://schemas.openxmlformats.org/officeDocument/2006/relationships/hyperlink" Target="https://bowling.lexerbowling.com/bowlingdelapraille/championnatgenevois2026doublemixte/pl026.htm" TargetMode="External"/><Relationship Id="rId17" Type="http://schemas.openxmlformats.org/officeDocument/2006/relationships/hyperlink" Target="https://bowling.lexerbowling.com/bowlingdelapraille/championnatgenevois2026doublemixte/pl02E.htm" TargetMode="External"/><Relationship Id="rId25" Type="http://schemas.openxmlformats.org/officeDocument/2006/relationships/hyperlink" Target="https://bowling.lexerbowling.com/bowlingdelapraille/championnatgenevois2026doublemixte/pl022.htm" TargetMode="External"/><Relationship Id="rId33" Type="http://schemas.openxmlformats.org/officeDocument/2006/relationships/hyperlink" Target="https://bowling.lexerbowling.com/bowlingdelapraille/championnatgenevois2026doublemixte/pl004.htm" TargetMode="External"/><Relationship Id="rId38" Type="http://schemas.openxmlformats.org/officeDocument/2006/relationships/hyperlink" Target="https://bowling.lexerbowling.com/bowlingdelapraille/championnatgenevois2026doublemixte/pl02B.htm" TargetMode="External"/><Relationship Id="rId2" Type="http://schemas.openxmlformats.org/officeDocument/2006/relationships/hyperlink" Target="https://bowling.lexerbowling.com/bowlingdelapraille/championnatgenevois2026doublemixte/pl002.htm" TargetMode="External"/><Relationship Id="rId16" Type="http://schemas.openxmlformats.org/officeDocument/2006/relationships/hyperlink" Target="https://bowling.lexerbowling.com/bowlingdelapraille/championnatgenevois2026doublemixte/pl013.htm" TargetMode="External"/><Relationship Id="rId20" Type="http://schemas.openxmlformats.org/officeDocument/2006/relationships/hyperlink" Target="https://bowling.lexerbowling.com/bowlingdelapraille/championnatgenevois2026doublemixte/pl02D.htm" TargetMode="External"/><Relationship Id="rId29" Type="http://schemas.openxmlformats.org/officeDocument/2006/relationships/hyperlink" Target="https://bowling.lexerbowling.com/bowlingdelapraille/championnatgenevois2026doublemixte/pl015.htm" TargetMode="External"/><Relationship Id="rId41" Type="http://schemas.openxmlformats.org/officeDocument/2006/relationships/hyperlink" Target="https://bowling.lexerbowling.com/bowlingdelapraille/championnatgenevois2026doublemixte/pl02F.htm" TargetMode="External"/><Relationship Id="rId1" Type="http://schemas.openxmlformats.org/officeDocument/2006/relationships/hyperlink" Target="https://bowling.lexerbowling.com/bowlingdelapraille/championnatgenevois2026doublemixte/pl02C.htm" TargetMode="External"/><Relationship Id="rId6" Type="http://schemas.openxmlformats.org/officeDocument/2006/relationships/hyperlink" Target="https://bowling.lexerbowling.com/bowlingdelapraille/championnatgenevois2026doublemixte/pl02A.htm" TargetMode="External"/><Relationship Id="rId11" Type="http://schemas.openxmlformats.org/officeDocument/2006/relationships/hyperlink" Target="https://bowling.lexerbowling.com/bowlingdelapraille/championnatgenevois2026doublemixte/pl009.htm" TargetMode="External"/><Relationship Id="rId24" Type="http://schemas.openxmlformats.org/officeDocument/2006/relationships/hyperlink" Target="https://bowling.lexerbowling.com/bowlingdelapraille/championnatgenevois2026doublemixte/pl020.htm" TargetMode="External"/><Relationship Id="rId32" Type="http://schemas.openxmlformats.org/officeDocument/2006/relationships/hyperlink" Target="https://bowling.lexerbowling.com/bowlingdelapraille/championnatgenevois2026doublemixte/pl017.htm" TargetMode="External"/><Relationship Id="rId37" Type="http://schemas.openxmlformats.org/officeDocument/2006/relationships/hyperlink" Target="https://bowling.lexerbowling.com/bowlingdelapraille/championnatgenevois2026doublemixte/pl010.htm" TargetMode="External"/><Relationship Id="rId40" Type="http://schemas.openxmlformats.org/officeDocument/2006/relationships/hyperlink" Target="https://bowling.lexerbowling.com/bowlingdelapraille/championnatgenevois2026doublemixte/pl01A.htm" TargetMode="External"/><Relationship Id="rId45" Type="http://schemas.openxmlformats.org/officeDocument/2006/relationships/printerSettings" Target="../printerSettings/printerSettings7.bin"/><Relationship Id="rId5" Type="http://schemas.openxmlformats.org/officeDocument/2006/relationships/hyperlink" Target="https://bowling.lexerbowling.com/bowlingdelapraille/championnatgenevois2026doublemixte/pl008.htm" TargetMode="External"/><Relationship Id="rId15" Type="http://schemas.openxmlformats.org/officeDocument/2006/relationships/hyperlink" Target="https://bowling.lexerbowling.com/bowlingdelapraille/championnatgenevois2026doublemixte/pl011.htm" TargetMode="External"/><Relationship Id="rId23" Type="http://schemas.openxmlformats.org/officeDocument/2006/relationships/hyperlink" Target="https://bowling.lexerbowling.com/bowlingdelapraille/championnatgenevois2026doublemixte/pl025.htm" TargetMode="External"/><Relationship Id="rId28" Type="http://schemas.openxmlformats.org/officeDocument/2006/relationships/hyperlink" Target="https://bowling.lexerbowling.com/bowlingdelapraille/championnatgenevois2026doublemixte/pl01C.htm" TargetMode="External"/><Relationship Id="rId36" Type="http://schemas.openxmlformats.org/officeDocument/2006/relationships/hyperlink" Target="https://bowling.lexerbowling.com/bowlingdelapraille/championnatgenevois2026doublemixte/pl00E.htm" TargetMode="External"/><Relationship Id="rId10" Type="http://schemas.openxmlformats.org/officeDocument/2006/relationships/hyperlink" Target="https://bowling.lexerbowling.com/bowlingdelapraille/championnatgenevois2026doublemixte/pl027.htm" TargetMode="External"/><Relationship Id="rId19" Type="http://schemas.openxmlformats.org/officeDocument/2006/relationships/hyperlink" Target="https://bowling.lexerbowling.com/bowlingdelapraille/championnatgenevois2026doublemixte/pl005.htm" TargetMode="External"/><Relationship Id="rId31" Type="http://schemas.openxmlformats.org/officeDocument/2006/relationships/hyperlink" Target="https://bowling.lexerbowling.com/bowlingdelapraille/championnatgenevois2026doublemixte/pl01B.htm" TargetMode="External"/><Relationship Id="rId44" Type="http://schemas.openxmlformats.org/officeDocument/2006/relationships/hyperlink" Target="https://bowling.lexerbowling.com/bowlingdelapraille/championnatgenevois2026doublemixte/pl016.htm" TargetMode="External"/><Relationship Id="rId4" Type="http://schemas.openxmlformats.org/officeDocument/2006/relationships/hyperlink" Target="https://bowling.lexerbowling.com/bowlingdelapraille/championnatgenevois2026doublemixte/pl012.htm" TargetMode="External"/><Relationship Id="rId9" Type="http://schemas.openxmlformats.org/officeDocument/2006/relationships/hyperlink" Target="https://bowling.lexerbowling.com/bowlingdelapraille/championnatgenevois2026doublemixte/pl014.htm" TargetMode="External"/><Relationship Id="rId14" Type="http://schemas.openxmlformats.org/officeDocument/2006/relationships/hyperlink" Target="https://bowling.lexerbowling.com/bowlingdelapraille/championnatgenevois2026doublemixte/pl007.htm" TargetMode="External"/><Relationship Id="rId22" Type="http://schemas.openxmlformats.org/officeDocument/2006/relationships/hyperlink" Target="https://bowling.lexerbowling.com/bowlingdelapraille/championnatgenevois2026doublemixte/pl003.htm" TargetMode="External"/><Relationship Id="rId27" Type="http://schemas.openxmlformats.org/officeDocument/2006/relationships/hyperlink" Target="https://bowling.lexerbowling.com/bowlingdelapraille/championnatgenevois2026doublemixte/pl01E.htm" TargetMode="External"/><Relationship Id="rId30" Type="http://schemas.openxmlformats.org/officeDocument/2006/relationships/hyperlink" Target="https://bowling.lexerbowling.com/bowlingdelapraille/championnatgenevois2026doublemixte/pl023.htm" TargetMode="External"/><Relationship Id="rId35" Type="http://schemas.openxmlformats.org/officeDocument/2006/relationships/hyperlink" Target="https://bowling.lexerbowling.com/bowlingdelapraille/championnatgenevois2026doublemixte/pl021.htm" TargetMode="External"/><Relationship Id="rId43" Type="http://schemas.openxmlformats.org/officeDocument/2006/relationships/hyperlink" Target="https://bowling.lexerbowling.com/bowlingdelapraille/championnatgenevois2026doublemixte/pl01D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F2AE-0763-4737-9118-D166F44B187D}">
  <dimension ref="A1:BK106"/>
  <sheetViews>
    <sheetView zoomScaleNormal="100" workbookViewId="0">
      <selection activeCell="H36" sqref="H36"/>
    </sheetView>
  </sheetViews>
  <sheetFormatPr baseColWidth="10" defaultColWidth="11.5546875" defaultRowHeight="15.75" x14ac:dyDescent="0.25"/>
  <cols>
    <col min="9" max="15" width="11.5546875" style="15"/>
    <col min="16" max="16" width="9" style="15" customWidth="1"/>
    <col min="17" max="23" width="11.5546875" style="15"/>
    <col min="24" max="24" width="9" style="15" customWidth="1"/>
    <col min="25" max="31" width="11.5546875" style="15"/>
    <col min="32" max="32" width="9" style="15" customWidth="1"/>
    <col min="33" max="33" width="6" style="15" customWidth="1"/>
    <col min="34" max="37" width="11.5546875" style="15"/>
    <col min="38" max="39" width="11.5546875" style="48"/>
    <col min="40" max="40" width="11.5546875" style="15"/>
    <col min="41" max="41" width="4.33203125" style="15" bestFit="1" customWidth="1"/>
    <col min="42" max="16384" width="11.5546875" style="15"/>
  </cols>
  <sheetData>
    <row r="1" spans="1:63" ht="20.25" x14ac:dyDescent="0.25">
      <c r="A1" s="169" t="s">
        <v>103</v>
      </c>
      <c r="B1" s="169"/>
      <c r="C1" s="169"/>
      <c r="D1" s="169"/>
      <c r="E1" s="169"/>
      <c r="F1" s="169"/>
      <c r="G1" s="169"/>
      <c r="I1" s="169" t="s">
        <v>103</v>
      </c>
      <c r="J1" s="169"/>
      <c r="K1" s="169"/>
      <c r="L1" s="169"/>
      <c r="M1" s="169"/>
      <c r="N1" s="169"/>
      <c r="O1" s="169"/>
      <c r="Q1" s="169" t="s">
        <v>103</v>
      </c>
      <c r="R1" s="169"/>
      <c r="S1" s="169"/>
      <c r="T1" s="169"/>
      <c r="U1" s="169"/>
      <c r="V1" s="169"/>
      <c r="W1" s="169"/>
      <c r="Y1" s="169" t="s">
        <v>103</v>
      </c>
      <c r="Z1" s="169"/>
      <c r="AA1" s="169"/>
      <c r="AB1" s="169"/>
      <c r="AC1" s="169"/>
      <c r="AD1" s="169"/>
      <c r="AE1" s="169"/>
      <c r="AG1" s="169" t="s">
        <v>103</v>
      </c>
      <c r="AH1" s="169"/>
      <c r="AI1" s="169"/>
      <c r="AJ1" s="169"/>
      <c r="AK1" s="169"/>
      <c r="AL1" s="169"/>
      <c r="AM1" s="169"/>
      <c r="AO1" s="169" t="s">
        <v>103</v>
      </c>
      <c r="AP1" s="169"/>
      <c r="AQ1" s="169"/>
      <c r="AR1" s="169"/>
      <c r="AS1" s="169"/>
      <c r="AT1" s="169"/>
      <c r="AU1" s="169"/>
      <c r="AW1" s="180" t="s">
        <v>103</v>
      </c>
      <c r="AX1" s="180"/>
      <c r="AY1" s="180"/>
      <c r="AZ1" s="180"/>
      <c r="BA1" s="180"/>
      <c r="BB1" s="180"/>
      <c r="BC1" s="180"/>
      <c r="BD1"/>
      <c r="BE1" s="180" t="s">
        <v>103</v>
      </c>
      <c r="BF1" s="180"/>
      <c r="BG1" s="180"/>
      <c r="BH1" s="180"/>
      <c r="BI1" s="180"/>
      <c r="BJ1" s="180"/>
      <c r="BK1" s="180"/>
    </row>
    <row r="2" spans="1:63" ht="20.25" x14ac:dyDescent="0.25">
      <c r="A2" s="169" t="s">
        <v>219</v>
      </c>
      <c r="B2" s="169"/>
      <c r="C2" s="169"/>
      <c r="D2" s="169"/>
      <c r="E2" s="169"/>
      <c r="F2" s="169"/>
      <c r="G2" s="169"/>
      <c r="I2" s="169" t="s">
        <v>163</v>
      </c>
      <c r="J2" s="169"/>
      <c r="K2" s="169"/>
      <c r="L2" s="169"/>
      <c r="M2" s="169"/>
      <c r="N2" s="169"/>
      <c r="O2" s="169"/>
      <c r="Q2" s="169" t="s">
        <v>157</v>
      </c>
      <c r="R2" s="169"/>
      <c r="S2" s="169"/>
      <c r="T2" s="169"/>
      <c r="U2" s="169"/>
      <c r="V2" s="169"/>
      <c r="W2" s="169"/>
      <c r="Y2" s="169" t="s">
        <v>104</v>
      </c>
      <c r="Z2" s="169"/>
      <c r="AA2" s="169"/>
      <c r="AB2" s="169"/>
      <c r="AC2" s="169"/>
      <c r="AD2" s="169"/>
      <c r="AE2" s="169"/>
      <c r="AG2" s="169" t="s">
        <v>105</v>
      </c>
      <c r="AH2" s="169"/>
      <c r="AI2" s="169"/>
      <c r="AJ2" s="169"/>
      <c r="AK2" s="169"/>
      <c r="AL2" s="169"/>
      <c r="AM2" s="169"/>
      <c r="AO2" s="169" t="s">
        <v>106</v>
      </c>
      <c r="AP2" s="169"/>
      <c r="AQ2" s="169"/>
      <c r="AR2" s="169"/>
      <c r="AS2" s="169"/>
      <c r="AT2" s="169"/>
      <c r="AU2" s="169"/>
      <c r="AW2" s="180" t="s">
        <v>134</v>
      </c>
      <c r="AX2" s="180"/>
      <c r="AY2" s="180"/>
      <c r="AZ2" s="180"/>
      <c r="BA2" s="180"/>
      <c r="BB2" s="180"/>
      <c r="BC2" s="180"/>
      <c r="BD2"/>
      <c r="BE2" s="180" t="s">
        <v>135</v>
      </c>
      <c r="BF2" s="180"/>
      <c r="BG2" s="180"/>
      <c r="BH2" s="180"/>
      <c r="BI2" s="180"/>
      <c r="BJ2" s="180"/>
      <c r="BK2" s="180"/>
    </row>
    <row r="3" spans="1:63" ht="20.25" x14ac:dyDescent="0.3">
      <c r="A3" s="14"/>
      <c r="B3" s="16"/>
      <c r="C3" s="16"/>
      <c r="D3" s="17"/>
      <c r="E3" s="17"/>
      <c r="F3" s="14"/>
      <c r="G3" s="18"/>
      <c r="I3" s="14"/>
      <c r="J3" s="16"/>
      <c r="K3" s="16"/>
      <c r="L3" s="17"/>
      <c r="M3" s="17"/>
      <c r="N3" s="14"/>
      <c r="O3" s="18"/>
      <c r="Q3" s="14"/>
      <c r="R3" s="16"/>
      <c r="S3" s="16"/>
      <c r="T3" s="17"/>
      <c r="U3" s="17"/>
      <c r="V3" s="14"/>
      <c r="W3" s="18"/>
      <c r="Y3" s="14"/>
      <c r="Z3" s="16"/>
      <c r="AA3" s="16"/>
      <c r="AB3" s="17"/>
      <c r="AC3" s="17"/>
      <c r="AD3" s="14"/>
      <c r="AE3" s="18"/>
      <c r="AG3" s="14"/>
      <c r="AH3" s="16"/>
      <c r="AI3" s="16"/>
      <c r="AJ3" s="17"/>
      <c r="AK3" s="17"/>
      <c r="AL3" s="14"/>
      <c r="AM3" s="18"/>
      <c r="AO3" s="14"/>
      <c r="AP3" s="16"/>
      <c r="AQ3" s="16"/>
      <c r="AR3" s="17"/>
      <c r="AS3" s="17"/>
      <c r="AT3" s="17"/>
      <c r="AU3" s="19"/>
      <c r="AW3" s="7"/>
      <c r="AX3" s="8"/>
      <c r="AY3" s="8"/>
      <c r="AZ3" s="70"/>
      <c r="BA3" s="70"/>
      <c r="BB3" s="70"/>
      <c r="BC3" s="71"/>
      <c r="BD3"/>
      <c r="BE3" s="7"/>
      <c r="BF3" s="8"/>
      <c r="BG3" s="8"/>
      <c r="BH3" s="70"/>
      <c r="BI3" s="70"/>
      <c r="BJ3" s="70"/>
      <c r="BK3" s="71"/>
    </row>
    <row r="4" spans="1:63" s="21" customFormat="1" ht="15" x14ac:dyDescent="0.25">
      <c r="A4" s="165" t="s">
        <v>107</v>
      </c>
      <c r="B4" s="166"/>
      <c r="C4" s="166"/>
      <c r="D4" s="166"/>
      <c r="E4" s="166"/>
      <c r="F4" s="166"/>
      <c r="G4" s="166"/>
      <c r="H4" s="81"/>
      <c r="I4" s="165" t="s">
        <v>107</v>
      </c>
      <c r="J4" s="166"/>
      <c r="K4" s="166"/>
      <c r="L4" s="166"/>
      <c r="M4" s="166"/>
      <c r="N4" s="166"/>
      <c r="O4" s="166"/>
      <c r="Q4" s="165" t="s">
        <v>107</v>
      </c>
      <c r="R4" s="166"/>
      <c r="S4" s="166"/>
      <c r="T4" s="166"/>
      <c r="U4" s="166"/>
      <c r="V4" s="166"/>
      <c r="W4" s="166"/>
      <c r="Y4" s="165" t="s">
        <v>107</v>
      </c>
      <c r="Z4" s="166"/>
      <c r="AA4" s="166"/>
      <c r="AB4" s="166"/>
      <c r="AC4" s="166"/>
      <c r="AD4" s="166"/>
      <c r="AE4" s="166"/>
      <c r="AG4" s="165" t="s">
        <v>107</v>
      </c>
      <c r="AH4" s="166"/>
      <c r="AI4" s="166"/>
      <c r="AJ4" s="166"/>
      <c r="AK4" s="166"/>
      <c r="AL4" s="166"/>
      <c r="AM4" s="166"/>
      <c r="AN4" s="22"/>
      <c r="AO4" s="165" t="s">
        <v>107</v>
      </c>
      <c r="AP4" s="166"/>
      <c r="AQ4" s="166"/>
      <c r="AR4" s="166"/>
      <c r="AS4" s="166"/>
      <c r="AT4" s="166"/>
      <c r="AU4" s="166"/>
      <c r="AV4" s="22"/>
      <c r="AW4" s="178" t="s">
        <v>107</v>
      </c>
      <c r="AX4" s="179"/>
      <c r="AY4" s="179"/>
      <c r="AZ4" s="179"/>
      <c r="BA4" s="179"/>
      <c r="BB4" s="179"/>
      <c r="BC4" s="179"/>
      <c r="BD4" s="73"/>
      <c r="BE4" s="178" t="s">
        <v>107</v>
      </c>
      <c r="BF4" s="179"/>
      <c r="BG4" s="179"/>
      <c r="BH4" s="179"/>
      <c r="BI4" s="179"/>
      <c r="BJ4" s="179"/>
      <c r="BK4" s="179"/>
    </row>
    <row r="5" spans="1:63" s="28" customFormat="1" ht="15" x14ac:dyDescent="0.2">
      <c r="A5" s="23"/>
      <c r="B5" s="24" t="s">
        <v>61</v>
      </c>
      <c r="C5" s="25"/>
      <c r="D5" s="26">
        <v>30</v>
      </c>
      <c r="E5" s="25"/>
      <c r="F5" s="26">
        <v>5450</v>
      </c>
      <c r="G5" s="27">
        <f>SUM(F5/D5)</f>
        <v>181.66666666666666</v>
      </c>
      <c r="H5" s="89"/>
      <c r="I5" s="23"/>
      <c r="J5" s="24" t="s">
        <v>61</v>
      </c>
      <c r="K5" s="25"/>
      <c r="L5" s="26">
        <f>SUM('All Events'!I37)</f>
        <v>30</v>
      </c>
      <c r="M5" s="25"/>
      <c r="N5" s="26">
        <f>SUM('All Events'!H37)</f>
        <v>5750</v>
      </c>
      <c r="O5" s="27">
        <f>SUM(N5/L5)</f>
        <v>191.66666666666666</v>
      </c>
      <c r="Q5" s="23"/>
      <c r="R5" s="24" t="s">
        <v>61</v>
      </c>
      <c r="S5" s="25"/>
      <c r="T5" s="26">
        <v>30</v>
      </c>
      <c r="U5" s="25"/>
      <c r="V5" s="26">
        <v>5464</v>
      </c>
      <c r="W5" s="27">
        <v>180.16666666666666</v>
      </c>
      <c r="Y5" s="23"/>
      <c r="Z5" s="24" t="s">
        <v>61</v>
      </c>
      <c r="AA5" s="25"/>
      <c r="AB5" s="26">
        <v>30</v>
      </c>
      <c r="AC5" s="25"/>
      <c r="AD5" s="26">
        <v>5405</v>
      </c>
      <c r="AE5" s="27">
        <v>180.16666666666666</v>
      </c>
      <c r="AG5" s="23"/>
      <c r="AH5" s="24" t="s">
        <v>61</v>
      </c>
      <c r="AI5" s="25"/>
      <c r="AJ5" s="26">
        <v>30</v>
      </c>
      <c r="AK5" s="25"/>
      <c r="AL5" s="26">
        <v>5164</v>
      </c>
      <c r="AM5" s="27">
        <v>172.13333333333333</v>
      </c>
      <c r="AN5" s="29"/>
      <c r="AO5" s="23"/>
      <c r="AP5" s="24" t="s">
        <v>61</v>
      </c>
      <c r="AQ5" s="25"/>
      <c r="AR5" s="26">
        <v>30</v>
      </c>
      <c r="AS5" s="25"/>
      <c r="AT5" s="26">
        <v>5416</v>
      </c>
      <c r="AU5" s="27">
        <v>180.53333333333333</v>
      </c>
      <c r="AV5" s="29"/>
      <c r="AW5" s="74"/>
      <c r="AX5" s="75" t="s">
        <v>61</v>
      </c>
      <c r="AY5" s="76"/>
      <c r="AZ5" s="77">
        <v>162</v>
      </c>
      <c r="BA5" s="77"/>
      <c r="BB5" s="77">
        <v>33149</v>
      </c>
      <c r="BC5" s="78">
        <v>204.62345679012347</v>
      </c>
      <c r="BD5" s="79"/>
      <c r="BE5" s="74"/>
      <c r="BF5" s="75" t="s">
        <v>61</v>
      </c>
      <c r="BG5" s="76"/>
      <c r="BH5" s="77">
        <v>162</v>
      </c>
      <c r="BI5" s="77"/>
      <c r="BJ5" s="77">
        <v>32509</v>
      </c>
      <c r="BK5" s="78">
        <v>200.67283950617283</v>
      </c>
    </row>
    <row r="6" spans="1:63" s="30" customFormat="1" ht="15" x14ac:dyDescent="0.2">
      <c r="A6" s="170" t="s">
        <v>108</v>
      </c>
      <c r="B6" s="171"/>
      <c r="C6" s="171"/>
      <c r="D6" s="171"/>
      <c r="E6" s="171"/>
      <c r="F6" s="171"/>
      <c r="G6" s="171"/>
      <c r="H6" s="80"/>
      <c r="I6" s="170" t="s">
        <v>108</v>
      </c>
      <c r="J6" s="171"/>
      <c r="K6" s="171"/>
      <c r="L6" s="171"/>
      <c r="M6" s="171"/>
      <c r="N6" s="171"/>
      <c r="O6" s="171"/>
      <c r="Q6" s="170" t="s">
        <v>108</v>
      </c>
      <c r="R6" s="171"/>
      <c r="S6" s="171"/>
      <c r="T6" s="171"/>
      <c r="U6" s="171"/>
      <c r="V6" s="171"/>
      <c r="W6" s="171"/>
      <c r="Y6" s="170" t="s">
        <v>108</v>
      </c>
      <c r="Z6" s="171"/>
      <c r="AA6" s="171"/>
      <c r="AB6" s="171"/>
      <c r="AC6" s="171"/>
      <c r="AD6" s="171"/>
      <c r="AE6" s="171"/>
      <c r="AG6" s="170" t="s">
        <v>108</v>
      </c>
      <c r="AH6" s="171"/>
      <c r="AI6" s="171"/>
      <c r="AJ6" s="171"/>
      <c r="AK6" s="171"/>
      <c r="AL6" s="171"/>
      <c r="AM6" s="171"/>
      <c r="AO6" s="170" t="s">
        <v>109</v>
      </c>
      <c r="AP6" s="171"/>
      <c r="AQ6" s="171"/>
      <c r="AR6" s="171"/>
      <c r="AS6" s="171"/>
      <c r="AT6" s="171"/>
      <c r="AU6" s="171"/>
      <c r="AW6" s="176" t="s">
        <v>109</v>
      </c>
      <c r="AX6" s="177"/>
      <c r="AY6" s="177"/>
      <c r="AZ6" s="177"/>
      <c r="BA6" s="177"/>
      <c r="BB6" s="177"/>
      <c r="BC6" s="177"/>
      <c r="BD6" s="80"/>
      <c r="BE6" s="176" t="s">
        <v>109</v>
      </c>
      <c r="BF6" s="177"/>
      <c r="BG6" s="177"/>
      <c r="BH6" s="177"/>
      <c r="BI6" s="177"/>
      <c r="BJ6" s="177"/>
      <c r="BK6" s="177"/>
    </row>
    <row r="7" spans="1:63" s="28" customFormat="1" ht="15" x14ac:dyDescent="0.2">
      <c r="A7" s="23"/>
      <c r="B7" s="24" t="s">
        <v>61</v>
      </c>
      <c r="C7" s="25"/>
      <c r="D7" s="26">
        <v>30</v>
      </c>
      <c r="E7" s="25"/>
      <c r="F7" s="26">
        <v>4717</v>
      </c>
      <c r="G7" s="27">
        <f>SUM(F7/D7)</f>
        <v>157.23333333333332</v>
      </c>
      <c r="H7" s="89"/>
      <c r="I7" s="23"/>
      <c r="J7" s="24" t="s">
        <v>61</v>
      </c>
      <c r="K7" s="25"/>
      <c r="L7" s="26">
        <f>SUM('All Events'!I15)</f>
        <v>30</v>
      </c>
      <c r="M7" s="25"/>
      <c r="N7" s="26">
        <f>SUM('All Events'!H15)</f>
        <v>4717</v>
      </c>
      <c r="O7" s="27">
        <f>SUM(N7/L7)</f>
        <v>157.23333333333332</v>
      </c>
      <c r="Q7" s="23"/>
      <c r="R7" s="24" t="s">
        <v>61</v>
      </c>
      <c r="S7" s="25"/>
      <c r="T7" s="26">
        <v>30</v>
      </c>
      <c r="U7" s="25"/>
      <c r="V7" s="26">
        <v>4866</v>
      </c>
      <c r="W7" s="27">
        <v>184.16666666666666</v>
      </c>
      <c r="Y7" s="23"/>
      <c r="Z7" s="24" t="s">
        <v>61</v>
      </c>
      <c r="AA7" s="25"/>
      <c r="AB7" s="26">
        <v>30</v>
      </c>
      <c r="AC7" s="25"/>
      <c r="AD7" s="26">
        <v>5525</v>
      </c>
      <c r="AE7" s="27">
        <v>184.16666666666666</v>
      </c>
      <c r="AG7" s="23"/>
      <c r="AH7" s="24" t="s">
        <v>61</v>
      </c>
      <c r="AI7" s="25"/>
      <c r="AJ7" s="26">
        <v>25</v>
      </c>
      <c r="AK7" s="25"/>
      <c r="AL7" s="26">
        <v>4562</v>
      </c>
      <c r="AM7" s="27">
        <v>182.48</v>
      </c>
      <c r="AN7" s="29"/>
      <c r="AO7" s="23"/>
      <c r="AP7" s="24" t="s">
        <v>61</v>
      </c>
      <c r="AQ7" s="25"/>
      <c r="AR7" s="26">
        <v>25</v>
      </c>
      <c r="AS7" s="25"/>
      <c r="AT7" s="26">
        <v>4606</v>
      </c>
      <c r="AU7" s="27">
        <v>184.24</v>
      </c>
      <c r="AV7" s="29"/>
      <c r="AW7" s="74"/>
      <c r="AX7" s="75" t="s">
        <v>61</v>
      </c>
      <c r="AY7" s="76"/>
      <c r="AZ7" s="77">
        <v>135</v>
      </c>
      <c r="BA7" s="77"/>
      <c r="BB7" s="77">
        <v>23949</v>
      </c>
      <c r="BC7" s="78">
        <v>177.4</v>
      </c>
      <c r="BD7" s="79"/>
      <c r="BE7" s="74"/>
      <c r="BF7" s="75" t="s">
        <v>61</v>
      </c>
      <c r="BG7" s="76"/>
      <c r="BH7" s="77">
        <v>108</v>
      </c>
      <c r="BI7" s="77"/>
      <c r="BJ7" s="77">
        <v>20041</v>
      </c>
      <c r="BK7" s="78">
        <v>185.56481481481481</v>
      </c>
    </row>
    <row r="8" spans="1:63" s="21" customFormat="1" ht="15" x14ac:dyDescent="0.25">
      <c r="A8" s="172" t="s">
        <v>110</v>
      </c>
      <c r="B8" s="173"/>
      <c r="C8" s="173"/>
      <c r="D8" s="173"/>
      <c r="E8" s="173"/>
      <c r="F8" s="173"/>
      <c r="G8" s="173"/>
      <c r="H8" s="81"/>
      <c r="I8" s="172" t="s">
        <v>110</v>
      </c>
      <c r="J8" s="173"/>
      <c r="K8" s="173"/>
      <c r="L8" s="173"/>
      <c r="M8" s="173"/>
      <c r="N8" s="173"/>
      <c r="O8" s="173"/>
      <c r="Q8" s="172" t="s">
        <v>110</v>
      </c>
      <c r="R8" s="173"/>
      <c r="S8" s="173"/>
      <c r="T8" s="173"/>
      <c r="U8" s="173"/>
      <c r="V8" s="173"/>
      <c r="W8" s="173"/>
      <c r="Y8" s="172" t="s">
        <v>110</v>
      </c>
      <c r="Z8" s="173"/>
      <c r="AA8" s="173"/>
      <c r="AB8" s="173"/>
      <c r="AC8" s="173"/>
      <c r="AD8" s="173"/>
      <c r="AE8" s="173"/>
      <c r="AG8" s="172" t="s">
        <v>110</v>
      </c>
      <c r="AH8" s="173"/>
      <c r="AI8" s="173"/>
      <c r="AJ8" s="173"/>
      <c r="AK8" s="173"/>
      <c r="AL8" s="173"/>
      <c r="AM8" s="173"/>
      <c r="AO8" s="172" t="s">
        <v>110</v>
      </c>
      <c r="AP8" s="173"/>
      <c r="AQ8" s="173"/>
      <c r="AR8" s="173"/>
      <c r="AS8" s="173"/>
      <c r="AT8" s="173"/>
      <c r="AU8" s="173"/>
      <c r="AW8" s="178" t="s">
        <v>110</v>
      </c>
      <c r="AX8" s="179"/>
      <c r="AY8" s="179"/>
      <c r="AZ8" s="179"/>
      <c r="BA8" s="179"/>
      <c r="BB8" s="179"/>
      <c r="BC8" s="179"/>
      <c r="BD8" s="81"/>
      <c r="BE8" s="178" t="s">
        <v>110</v>
      </c>
      <c r="BF8" s="179"/>
      <c r="BG8" s="179"/>
      <c r="BH8" s="179"/>
      <c r="BI8" s="179"/>
      <c r="BJ8" s="179"/>
      <c r="BK8" s="179"/>
    </row>
    <row r="9" spans="1:63" s="28" customFormat="1" ht="15" x14ac:dyDescent="0.2">
      <c r="A9" s="23"/>
      <c r="B9" s="24" t="s">
        <v>61</v>
      </c>
      <c r="C9" s="25"/>
      <c r="D9" s="26">
        <v>30</v>
      </c>
      <c r="E9" s="25"/>
      <c r="F9" s="26">
        <v>5524</v>
      </c>
      <c r="G9" s="27">
        <f>SUM(F9/D9)</f>
        <v>184.13333333333333</v>
      </c>
      <c r="H9" s="89"/>
      <c r="I9" s="23"/>
      <c r="J9" s="24" t="s">
        <v>61</v>
      </c>
      <c r="K9" s="25"/>
      <c r="L9" s="26">
        <f>SUM('All Events'!I26)</f>
        <v>30</v>
      </c>
      <c r="M9" s="25"/>
      <c r="N9" s="26">
        <f>SUM('All Events'!H26)</f>
        <v>5824</v>
      </c>
      <c r="O9" s="27">
        <f>SUM(N9/L9)</f>
        <v>194.13333333333333</v>
      </c>
      <c r="Q9" s="23"/>
      <c r="R9" s="24" t="s">
        <v>61</v>
      </c>
      <c r="S9" s="25"/>
      <c r="T9" s="26">
        <v>30</v>
      </c>
      <c r="U9" s="25"/>
      <c r="V9" s="26">
        <v>5133</v>
      </c>
      <c r="W9" s="27">
        <v>163.53333333333333</v>
      </c>
      <c r="Y9" s="23"/>
      <c r="Z9" s="24" t="s">
        <v>61</v>
      </c>
      <c r="AA9" s="25"/>
      <c r="AB9" s="26">
        <v>30</v>
      </c>
      <c r="AC9" s="25"/>
      <c r="AD9" s="26">
        <v>4906</v>
      </c>
      <c r="AE9" s="27">
        <v>163.53333333333333</v>
      </c>
      <c r="AG9" s="23"/>
      <c r="AH9" s="24" t="s">
        <v>61</v>
      </c>
      <c r="AI9" s="25"/>
      <c r="AJ9" s="26">
        <v>30</v>
      </c>
      <c r="AK9" s="25"/>
      <c r="AL9" s="26">
        <v>5284</v>
      </c>
      <c r="AM9" s="27">
        <v>176.13333333333333</v>
      </c>
      <c r="AN9" s="29"/>
      <c r="AO9" s="23"/>
      <c r="AP9" s="24" t="s">
        <v>61</v>
      </c>
      <c r="AQ9" s="25"/>
      <c r="AR9" s="26">
        <v>30</v>
      </c>
      <c r="AS9" s="25"/>
      <c r="AT9" s="26">
        <v>5596</v>
      </c>
      <c r="AU9" s="27">
        <v>186.53333333333333</v>
      </c>
      <c r="AV9" s="29"/>
      <c r="AW9" s="74"/>
      <c r="AX9" s="75" t="s">
        <v>61</v>
      </c>
      <c r="AY9" s="76"/>
      <c r="AZ9" s="77">
        <v>162</v>
      </c>
      <c r="BA9" s="77"/>
      <c r="BB9" s="77">
        <v>31467</v>
      </c>
      <c r="BC9" s="78">
        <v>194.24074074074073</v>
      </c>
      <c r="BD9" s="79"/>
      <c r="BE9" s="74"/>
      <c r="BF9" s="75" t="s">
        <v>61</v>
      </c>
      <c r="BG9" s="76"/>
      <c r="BH9" s="77">
        <v>270</v>
      </c>
      <c r="BI9" s="77"/>
      <c r="BJ9" s="77">
        <v>52550</v>
      </c>
      <c r="BK9" s="78">
        <v>194.62962962962962</v>
      </c>
    </row>
    <row r="10" spans="1:63" s="20" customFormat="1" ht="15" x14ac:dyDescent="0.25">
      <c r="A10" s="172" t="s">
        <v>111</v>
      </c>
      <c r="B10" s="173"/>
      <c r="C10" s="173"/>
      <c r="D10" s="173"/>
      <c r="E10" s="173"/>
      <c r="F10" s="173"/>
      <c r="G10" s="173"/>
      <c r="H10" s="72"/>
      <c r="I10" s="172" t="s">
        <v>111</v>
      </c>
      <c r="J10" s="173"/>
      <c r="K10" s="173"/>
      <c r="L10" s="173"/>
      <c r="M10" s="173"/>
      <c r="N10" s="173"/>
      <c r="O10" s="173"/>
      <c r="Q10" s="172" t="s">
        <v>111</v>
      </c>
      <c r="R10" s="173"/>
      <c r="S10" s="173"/>
      <c r="T10" s="173"/>
      <c r="U10" s="173"/>
      <c r="V10" s="173"/>
      <c r="W10" s="173"/>
      <c r="Y10" s="172" t="s">
        <v>111</v>
      </c>
      <c r="Z10" s="173"/>
      <c r="AA10" s="173"/>
      <c r="AB10" s="173"/>
      <c r="AC10" s="173"/>
      <c r="AD10" s="173"/>
      <c r="AE10" s="173"/>
      <c r="AG10" s="172" t="s">
        <v>111</v>
      </c>
      <c r="AH10" s="173"/>
      <c r="AI10" s="173"/>
      <c r="AJ10" s="173"/>
      <c r="AK10" s="173"/>
      <c r="AL10" s="173"/>
      <c r="AM10" s="173"/>
      <c r="AO10" s="172" t="s">
        <v>111</v>
      </c>
      <c r="AP10" s="173"/>
      <c r="AQ10" s="173"/>
      <c r="AR10" s="173"/>
      <c r="AS10" s="173"/>
      <c r="AT10" s="173"/>
      <c r="AU10" s="173"/>
      <c r="AW10" s="178" t="s">
        <v>111</v>
      </c>
      <c r="AX10" s="179"/>
      <c r="AY10" s="179"/>
      <c r="AZ10" s="179"/>
      <c r="BA10" s="179"/>
      <c r="BB10" s="179"/>
      <c r="BC10" s="179"/>
      <c r="BD10" s="72"/>
      <c r="BE10" s="178" t="s">
        <v>111</v>
      </c>
      <c r="BF10" s="179"/>
      <c r="BG10" s="179"/>
      <c r="BH10" s="179"/>
      <c r="BI10" s="179"/>
      <c r="BJ10" s="179"/>
      <c r="BK10" s="179"/>
    </row>
    <row r="11" spans="1:63" s="28" customFormat="1" thickBot="1" x14ac:dyDescent="0.25">
      <c r="A11" s="31"/>
      <c r="B11" s="32" t="s">
        <v>61</v>
      </c>
      <c r="C11" s="33"/>
      <c r="D11" s="34">
        <v>30</v>
      </c>
      <c r="E11" s="33"/>
      <c r="F11" s="26">
        <v>5238</v>
      </c>
      <c r="G11" s="27">
        <f>SUM(F11/D11)</f>
        <v>174.6</v>
      </c>
      <c r="H11" s="89"/>
      <c r="I11" s="31"/>
      <c r="J11" s="32" t="s">
        <v>61</v>
      </c>
      <c r="K11" s="33"/>
      <c r="L11" s="34">
        <f>SUM('All Events'!I48)</f>
        <v>30</v>
      </c>
      <c r="M11" s="33"/>
      <c r="N11" s="26">
        <f>SUM('All Events'!H48)</f>
        <v>5538</v>
      </c>
      <c r="O11" s="27">
        <f>SUM(N11/L11)</f>
        <v>184.6</v>
      </c>
      <c r="Q11" s="31"/>
      <c r="R11" s="32" t="s">
        <v>61</v>
      </c>
      <c r="S11" s="33"/>
      <c r="T11" s="34">
        <v>30</v>
      </c>
      <c r="U11" s="33"/>
      <c r="V11" s="26">
        <v>4979</v>
      </c>
      <c r="W11" s="27">
        <v>160</v>
      </c>
      <c r="Y11" s="31"/>
      <c r="Z11" s="32" t="s">
        <v>61</v>
      </c>
      <c r="AA11" s="33"/>
      <c r="AB11" s="34">
        <v>30</v>
      </c>
      <c r="AC11" s="33"/>
      <c r="AD11" s="26">
        <v>4800</v>
      </c>
      <c r="AE11" s="27">
        <v>160</v>
      </c>
      <c r="AG11" s="31"/>
      <c r="AH11" s="32" t="s">
        <v>61</v>
      </c>
      <c r="AI11" s="33"/>
      <c r="AJ11" s="34">
        <v>30</v>
      </c>
      <c r="AK11" s="33"/>
      <c r="AL11" s="34">
        <v>5204</v>
      </c>
      <c r="AM11" s="27">
        <v>173.46666666666667</v>
      </c>
      <c r="AN11" s="29"/>
      <c r="AO11" s="23"/>
      <c r="AP11" s="24" t="s">
        <v>61</v>
      </c>
      <c r="AQ11" s="25"/>
      <c r="AR11" s="26">
        <v>30</v>
      </c>
      <c r="AS11" s="25"/>
      <c r="AT11" s="26">
        <v>5153</v>
      </c>
      <c r="AU11" s="27">
        <v>171.76666666666668</v>
      </c>
      <c r="AV11" s="29"/>
      <c r="AW11" s="74"/>
      <c r="AX11" s="75" t="s">
        <v>61</v>
      </c>
      <c r="AY11" s="76"/>
      <c r="AZ11" s="77">
        <v>162</v>
      </c>
      <c r="BA11" s="77"/>
      <c r="BB11" s="77">
        <v>30504</v>
      </c>
      <c r="BC11" s="78">
        <v>188.2962962962963</v>
      </c>
      <c r="BD11" s="79"/>
      <c r="BE11" s="74"/>
      <c r="BF11" s="75" t="s">
        <v>61</v>
      </c>
      <c r="BG11" s="76"/>
      <c r="BH11" s="77">
        <v>162</v>
      </c>
      <c r="BI11" s="77"/>
      <c r="BJ11" s="77">
        <v>30504</v>
      </c>
      <c r="BK11" s="78">
        <v>188.2962962962963</v>
      </c>
    </row>
    <row r="12" spans="1:63" s="20" customFormat="1" ht="15" x14ac:dyDescent="0.25">
      <c r="A12" s="172"/>
      <c r="B12" s="173"/>
      <c r="C12" s="173"/>
      <c r="D12" s="173"/>
      <c r="E12" s="173"/>
      <c r="F12" s="173"/>
      <c r="G12" s="173"/>
      <c r="H12" s="72"/>
      <c r="I12" s="42"/>
      <c r="J12" s="43"/>
      <c r="K12" s="44"/>
      <c r="L12" s="45"/>
      <c r="M12" s="45"/>
      <c r="N12" s="45"/>
      <c r="O12" s="46"/>
      <c r="Q12" s="172"/>
      <c r="R12" s="173"/>
      <c r="S12" s="173"/>
      <c r="T12" s="173"/>
      <c r="U12" s="173"/>
      <c r="V12" s="173"/>
      <c r="W12" s="173"/>
      <c r="Y12" s="172"/>
      <c r="Z12" s="173"/>
      <c r="AA12" s="173"/>
      <c r="AB12" s="173"/>
      <c r="AC12" s="173"/>
      <c r="AD12" s="173"/>
      <c r="AE12" s="173"/>
      <c r="AG12" s="172"/>
      <c r="AH12" s="173"/>
      <c r="AI12" s="173"/>
      <c r="AJ12" s="173"/>
      <c r="AK12" s="173"/>
      <c r="AL12" s="173"/>
      <c r="AM12" s="173"/>
      <c r="AO12" s="172" t="s">
        <v>112</v>
      </c>
      <c r="AP12" s="173"/>
      <c r="AQ12" s="173"/>
      <c r="AR12" s="173"/>
      <c r="AS12" s="173"/>
      <c r="AT12" s="173"/>
      <c r="AU12" s="173"/>
      <c r="AW12" s="178" t="s">
        <v>112</v>
      </c>
      <c r="AX12" s="179"/>
      <c r="AY12" s="179"/>
      <c r="AZ12" s="179"/>
      <c r="BA12" s="179"/>
      <c r="BB12" s="179"/>
      <c r="BC12" s="179"/>
      <c r="BD12" s="72"/>
      <c r="BE12" s="178" t="s">
        <v>112</v>
      </c>
      <c r="BF12" s="179"/>
      <c r="BG12" s="179"/>
      <c r="BH12" s="179"/>
      <c r="BI12" s="179"/>
      <c r="BJ12" s="179"/>
      <c r="BK12" s="179"/>
    </row>
    <row r="13" spans="1:63" s="28" customFormat="1" ht="15" x14ac:dyDescent="0.2">
      <c r="A13" s="35"/>
      <c r="B13" s="36"/>
      <c r="C13" s="37"/>
      <c r="D13" s="38"/>
      <c r="E13" s="37"/>
      <c r="F13" s="38"/>
      <c r="G13" s="39"/>
      <c r="H13" s="89"/>
      <c r="I13" s="42"/>
      <c r="J13" s="43" t="s">
        <v>113</v>
      </c>
      <c r="K13" s="44"/>
      <c r="L13" s="47">
        <f>SUM(L5,L7,L9,L11)</f>
        <v>120</v>
      </c>
      <c r="M13" s="45"/>
      <c r="N13" s="47">
        <f>SUM(N5,N7,N9,N11)</f>
        <v>21829</v>
      </c>
      <c r="O13" s="27">
        <f>SUM(N13/L13)</f>
        <v>181.90833333333333</v>
      </c>
      <c r="Q13" s="35"/>
      <c r="R13" s="43" t="s">
        <v>113</v>
      </c>
      <c r="S13" s="44"/>
      <c r="T13" s="47">
        <v>120</v>
      </c>
      <c r="U13" s="45"/>
      <c r="V13" s="47">
        <v>20442</v>
      </c>
      <c r="W13" s="46">
        <v>170.35</v>
      </c>
      <c r="Y13" s="35"/>
      <c r="Z13" s="36"/>
      <c r="AA13" s="37"/>
      <c r="AB13" s="38"/>
      <c r="AC13" s="37"/>
      <c r="AD13" s="38"/>
      <c r="AE13" s="39"/>
      <c r="AG13" s="35"/>
      <c r="AH13" s="36"/>
      <c r="AI13" s="37"/>
      <c r="AJ13" s="38"/>
      <c r="AK13" s="37"/>
      <c r="AL13" s="38"/>
      <c r="AM13" s="39"/>
      <c r="AN13" s="29"/>
      <c r="AO13" s="23"/>
      <c r="AP13" s="24" t="s">
        <v>61</v>
      </c>
      <c r="AQ13" s="25"/>
      <c r="AR13" s="40">
        <v>30</v>
      </c>
      <c r="AS13" s="25"/>
      <c r="AT13" s="40">
        <v>4967</v>
      </c>
      <c r="AU13" s="41">
        <v>165.56666666666666</v>
      </c>
      <c r="AV13" s="29"/>
      <c r="AW13" s="74"/>
      <c r="AX13" s="75" t="s">
        <v>61</v>
      </c>
      <c r="AY13" s="76"/>
      <c r="AZ13" s="77">
        <v>162</v>
      </c>
      <c r="BA13" s="77"/>
      <c r="BB13" s="82">
        <v>26416</v>
      </c>
      <c r="BC13" s="83">
        <v>163.06172839506172</v>
      </c>
      <c r="BD13" s="79"/>
      <c r="BE13" s="74"/>
      <c r="BF13" s="75" t="s">
        <v>61</v>
      </c>
      <c r="BG13" s="76"/>
      <c r="BH13" s="77">
        <v>162</v>
      </c>
      <c r="BI13" s="77"/>
      <c r="BJ13" s="77">
        <v>26395</v>
      </c>
      <c r="BK13" s="78">
        <v>162.9320987654321</v>
      </c>
    </row>
    <row r="14" spans="1:63" s="28" customFormat="1" ht="15" x14ac:dyDescent="0.2">
      <c r="A14" s="42"/>
      <c r="B14" s="43"/>
      <c r="C14" s="44"/>
      <c r="D14" s="45"/>
      <c r="E14" s="45"/>
      <c r="F14" s="45"/>
      <c r="G14" s="46"/>
      <c r="H14" s="89"/>
      <c r="I14" s="42"/>
      <c r="J14" s="43"/>
      <c r="K14" s="44"/>
      <c r="L14" s="47"/>
      <c r="M14" s="45"/>
      <c r="N14" s="47"/>
      <c r="O14" s="46"/>
      <c r="Q14" s="42"/>
      <c r="R14" s="43"/>
      <c r="S14" s="44"/>
      <c r="T14" s="45"/>
      <c r="U14" s="45"/>
      <c r="V14" s="45"/>
      <c r="W14" s="46"/>
      <c r="Y14" s="42"/>
      <c r="Z14" s="43"/>
      <c r="AA14" s="44"/>
      <c r="AB14" s="45"/>
      <c r="AC14" s="45"/>
      <c r="AD14" s="45"/>
      <c r="AE14" s="46"/>
      <c r="AG14" s="42"/>
      <c r="AH14" s="43"/>
      <c r="AI14" s="44"/>
      <c r="AJ14" s="45"/>
      <c r="AK14" s="45"/>
      <c r="AL14" s="45"/>
      <c r="AM14" s="46"/>
      <c r="AO14" s="42"/>
      <c r="AP14" s="43"/>
      <c r="AQ14" s="44"/>
      <c r="AR14" s="45"/>
      <c r="AS14" s="45"/>
      <c r="AT14" s="45"/>
      <c r="AU14" s="46"/>
      <c r="AW14" s="84"/>
      <c r="AX14" s="85"/>
      <c r="AY14" s="86"/>
      <c r="AZ14" s="87"/>
      <c r="BA14" s="87"/>
      <c r="BB14" s="87"/>
      <c r="BC14" s="88"/>
      <c r="BD14" s="89"/>
      <c r="BE14" s="84"/>
      <c r="BF14" s="85"/>
      <c r="BG14" s="86"/>
      <c r="BH14" s="87"/>
      <c r="BI14" s="87"/>
      <c r="BJ14" s="87"/>
      <c r="BK14" s="88"/>
    </row>
    <row r="15" spans="1:63" s="28" customFormat="1" ht="15" x14ac:dyDescent="0.25">
      <c r="A15" s="42"/>
      <c r="B15" s="43" t="s">
        <v>113</v>
      </c>
      <c r="C15" s="44"/>
      <c r="D15" s="47">
        <v>120</v>
      </c>
      <c r="E15" s="45"/>
      <c r="F15" s="47">
        <f>SUM(F5,F7,F9,F11)</f>
        <v>20929</v>
      </c>
      <c r="G15" s="46">
        <f>SUM(F15/D15)</f>
        <v>174.40833333333333</v>
      </c>
      <c r="H15" s="89"/>
      <c r="I15" s="15"/>
      <c r="J15" s="15"/>
      <c r="K15" s="15"/>
      <c r="L15" s="15"/>
      <c r="M15" s="15"/>
      <c r="N15" s="48"/>
      <c r="O15" s="48"/>
      <c r="Q15" s="15"/>
      <c r="R15" s="15"/>
      <c r="S15" s="15"/>
      <c r="T15" s="15"/>
      <c r="U15" s="15"/>
      <c r="V15" s="48"/>
      <c r="W15" s="48"/>
      <c r="Y15" s="42"/>
      <c r="Z15" s="43" t="s">
        <v>113</v>
      </c>
      <c r="AA15" s="44"/>
      <c r="AB15" s="47">
        <v>120</v>
      </c>
      <c r="AC15" s="45"/>
      <c r="AD15" s="47">
        <v>20636</v>
      </c>
      <c r="AE15" s="46">
        <v>171.96666666666667</v>
      </c>
      <c r="AG15" s="42"/>
      <c r="AH15" s="43" t="s">
        <v>113</v>
      </c>
      <c r="AI15" s="44"/>
      <c r="AJ15" s="47">
        <v>115</v>
      </c>
      <c r="AK15" s="45"/>
      <c r="AL15" s="47">
        <v>20214</v>
      </c>
      <c r="AM15" s="46">
        <v>175.77391304347827</v>
      </c>
      <c r="AN15" s="29"/>
      <c r="AO15" s="42"/>
      <c r="AP15" s="43" t="s">
        <v>113</v>
      </c>
      <c r="AQ15" s="44"/>
      <c r="AR15" s="47">
        <v>145</v>
      </c>
      <c r="AS15" s="45"/>
      <c r="AT15" s="47">
        <v>25738</v>
      </c>
      <c r="AU15" s="46">
        <v>177.50344827586207</v>
      </c>
      <c r="AV15" s="29"/>
      <c r="AW15" s="84"/>
      <c r="AX15" s="85" t="s">
        <v>113</v>
      </c>
      <c r="AY15" s="86"/>
      <c r="AZ15" s="87">
        <f>SUM(AZ5,AZ7,AZ9,AZ11,AZ13)</f>
        <v>783</v>
      </c>
      <c r="BA15" s="87"/>
      <c r="BB15" s="87">
        <f>SUM(BB5,BB7,BB9,BB11,BB13)</f>
        <v>145485</v>
      </c>
      <c r="BC15" s="88">
        <f>SUM(BB15/AZ15)</f>
        <v>185.80459770114942</v>
      </c>
      <c r="BD15" s="79"/>
      <c r="BE15" s="84"/>
      <c r="BF15" s="85" t="s">
        <v>113</v>
      </c>
      <c r="BG15" s="86"/>
      <c r="BH15" s="87">
        <v>864</v>
      </c>
      <c r="BI15" s="87"/>
      <c r="BJ15" s="87">
        <v>161999</v>
      </c>
      <c r="BK15" s="88">
        <v>187.49884259259258</v>
      </c>
    </row>
    <row r="16" spans="1:63" x14ac:dyDescent="0.25">
      <c r="A16" s="15"/>
      <c r="B16" s="15"/>
      <c r="C16" s="15"/>
      <c r="D16" s="15"/>
      <c r="E16" s="15"/>
      <c r="F16" s="48"/>
      <c r="G16" s="48"/>
      <c r="I16" s="165" t="s">
        <v>114</v>
      </c>
      <c r="J16" s="166"/>
      <c r="K16" s="166"/>
      <c r="L16" s="166"/>
      <c r="M16" s="166"/>
      <c r="N16" s="166"/>
      <c r="O16" s="166"/>
      <c r="Q16" s="165" t="s">
        <v>114</v>
      </c>
      <c r="R16" s="166"/>
      <c r="S16" s="166"/>
      <c r="T16" s="166"/>
      <c r="U16" s="166"/>
      <c r="V16" s="166"/>
      <c r="W16" s="166"/>
      <c r="AD16" s="48"/>
      <c r="AE16" s="48"/>
      <c r="AT16" s="48"/>
      <c r="AU16" s="48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s="20" customFormat="1" ht="15" x14ac:dyDescent="0.25">
      <c r="A17" s="165" t="s">
        <v>114</v>
      </c>
      <c r="B17" s="166"/>
      <c r="C17" s="166"/>
      <c r="D17" s="166"/>
      <c r="E17" s="166"/>
      <c r="F17" s="166"/>
      <c r="G17" s="166"/>
      <c r="H17" s="72"/>
      <c r="I17" s="49"/>
      <c r="J17" s="50" t="s">
        <v>61</v>
      </c>
      <c r="K17" s="51"/>
      <c r="L17" s="52">
        <f>SUM(Individuels!L40)</f>
        <v>76</v>
      </c>
      <c r="M17" s="53"/>
      <c r="N17" s="26">
        <f>SUM(Individuels!K40)</f>
        <v>13412</v>
      </c>
      <c r="O17" s="27">
        <f>SUM(N17/L17)</f>
        <v>176.47368421052633</v>
      </c>
      <c r="Q17" s="49"/>
      <c r="R17" s="50" t="s">
        <v>61</v>
      </c>
      <c r="S17" s="51"/>
      <c r="T17" s="52">
        <v>64</v>
      </c>
      <c r="U17" s="53"/>
      <c r="V17" s="26">
        <v>11612</v>
      </c>
      <c r="W17" s="27">
        <v>179.4375</v>
      </c>
      <c r="Y17" s="165" t="s">
        <v>114</v>
      </c>
      <c r="Z17" s="166"/>
      <c r="AA17" s="166"/>
      <c r="AB17" s="166"/>
      <c r="AC17" s="166"/>
      <c r="AD17" s="166"/>
      <c r="AE17" s="166"/>
      <c r="AG17" s="165" t="s">
        <v>114</v>
      </c>
      <c r="AH17" s="166"/>
      <c r="AI17" s="166"/>
      <c r="AJ17" s="166"/>
      <c r="AK17" s="166"/>
      <c r="AL17" s="166"/>
      <c r="AM17" s="166"/>
      <c r="AO17" s="165" t="s">
        <v>114</v>
      </c>
      <c r="AP17" s="166"/>
      <c r="AQ17" s="166"/>
      <c r="AR17" s="166"/>
      <c r="AS17" s="166"/>
      <c r="AT17" s="166"/>
      <c r="AU17" s="166"/>
      <c r="AW17" s="178" t="s">
        <v>114</v>
      </c>
      <c r="AX17" s="179"/>
      <c r="AY17" s="179"/>
      <c r="AZ17" s="179"/>
      <c r="BA17" s="179"/>
      <c r="BB17" s="179"/>
      <c r="BC17" s="179"/>
      <c r="BD17" s="72"/>
      <c r="BE17" s="178" t="s">
        <v>114</v>
      </c>
      <c r="BF17" s="179"/>
      <c r="BG17" s="179"/>
      <c r="BH17" s="179"/>
      <c r="BI17" s="179"/>
      <c r="BJ17" s="179"/>
      <c r="BK17" s="179"/>
    </row>
    <row r="18" spans="1:63" s="28" customFormat="1" ht="15" x14ac:dyDescent="0.25">
      <c r="A18" s="49"/>
      <c r="B18" s="50" t="s">
        <v>61</v>
      </c>
      <c r="C18" s="51"/>
      <c r="D18" s="52">
        <v>76</v>
      </c>
      <c r="E18" s="53"/>
      <c r="F18" s="26">
        <v>13412</v>
      </c>
      <c r="G18" s="27">
        <f>SUM(F18/D18)</f>
        <v>176.47368421052633</v>
      </c>
      <c r="H18" s="89"/>
      <c r="I18" s="165" t="s">
        <v>115</v>
      </c>
      <c r="J18" s="166"/>
      <c r="K18" s="166"/>
      <c r="L18" s="166"/>
      <c r="M18" s="166"/>
      <c r="N18" s="166"/>
      <c r="O18" s="166"/>
      <c r="Q18" s="165" t="s">
        <v>115</v>
      </c>
      <c r="R18" s="166"/>
      <c r="S18" s="166"/>
      <c r="T18" s="166"/>
      <c r="U18" s="166"/>
      <c r="V18" s="166"/>
      <c r="W18" s="166"/>
      <c r="Y18" s="49"/>
      <c r="Z18" s="50" t="s">
        <v>61</v>
      </c>
      <c r="AA18" s="51"/>
      <c r="AB18" s="52">
        <v>48</v>
      </c>
      <c r="AC18" s="53"/>
      <c r="AD18" s="26">
        <v>8613</v>
      </c>
      <c r="AE18" s="27">
        <v>179.4375</v>
      </c>
      <c r="AG18" s="49"/>
      <c r="AH18" s="50" t="s">
        <v>61</v>
      </c>
      <c r="AI18" s="51"/>
      <c r="AJ18" s="52">
        <v>80</v>
      </c>
      <c r="AK18" s="53"/>
      <c r="AL18" s="26">
        <v>14322</v>
      </c>
      <c r="AM18" s="27">
        <v>179.02500000000001</v>
      </c>
      <c r="AN18" s="29"/>
      <c r="AO18" s="49"/>
      <c r="AP18" s="50" t="s">
        <v>61</v>
      </c>
      <c r="AQ18" s="51"/>
      <c r="AR18" s="52">
        <v>120</v>
      </c>
      <c r="AS18" s="53"/>
      <c r="AT18" s="26">
        <v>22301</v>
      </c>
      <c r="AU18" s="27">
        <v>185.84</v>
      </c>
      <c r="AV18" s="29"/>
      <c r="AW18" s="74"/>
      <c r="AX18" s="75" t="s">
        <v>61</v>
      </c>
      <c r="AY18" s="76"/>
      <c r="AZ18" s="77">
        <v>112</v>
      </c>
      <c r="BA18" s="89"/>
      <c r="BB18" s="90">
        <v>21587</v>
      </c>
      <c r="BC18" s="91">
        <v>192.74107142857142</v>
      </c>
      <c r="BD18" s="79"/>
      <c r="BE18" s="74"/>
      <c r="BF18" s="75" t="s">
        <v>61</v>
      </c>
      <c r="BG18" s="76"/>
      <c r="BH18" s="77">
        <v>104</v>
      </c>
      <c r="BI18" s="89"/>
      <c r="BJ18" s="90">
        <v>20130</v>
      </c>
      <c r="BK18" s="91">
        <v>193.55769230769232</v>
      </c>
    </row>
    <row r="19" spans="1:63" s="20" customFormat="1" ht="15" x14ac:dyDescent="0.25">
      <c r="A19" s="165" t="s">
        <v>115</v>
      </c>
      <c r="B19" s="166"/>
      <c r="C19" s="166"/>
      <c r="D19" s="166"/>
      <c r="E19" s="166"/>
      <c r="F19" s="166"/>
      <c r="G19" s="166"/>
      <c r="H19" s="72"/>
      <c r="I19" s="49"/>
      <c r="J19" s="50" t="s">
        <v>61</v>
      </c>
      <c r="K19" s="51"/>
      <c r="L19" s="52">
        <f>SUM(Individuels!L55)</f>
        <v>64</v>
      </c>
      <c r="M19" s="52"/>
      <c r="N19" s="52">
        <f>SUM(Individuels!K55)</f>
        <v>10819</v>
      </c>
      <c r="O19" s="27">
        <f>SUM(N19/L19)</f>
        <v>169.046875</v>
      </c>
      <c r="Q19" s="49"/>
      <c r="R19" s="50" t="s">
        <v>61</v>
      </c>
      <c r="S19" s="51"/>
      <c r="T19" s="52">
        <v>120</v>
      </c>
      <c r="U19" s="52"/>
      <c r="V19" s="52">
        <v>21014</v>
      </c>
      <c r="W19" s="27">
        <v>178.36250000000001</v>
      </c>
      <c r="Y19" s="165" t="s">
        <v>115</v>
      </c>
      <c r="Z19" s="166"/>
      <c r="AA19" s="166"/>
      <c r="AB19" s="166"/>
      <c r="AC19" s="166"/>
      <c r="AD19" s="166"/>
      <c r="AE19" s="166"/>
      <c r="AG19" s="165" t="s">
        <v>115</v>
      </c>
      <c r="AH19" s="166"/>
      <c r="AI19" s="166"/>
      <c r="AJ19" s="166"/>
      <c r="AK19" s="166"/>
      <c r="AL19" s="166"/>
      <c r="AM19" s="166"/>
      <c r="AO19" s="165" t="s">
        <v>115</v>
      </c>
      <c r="AP19" s="166"/>
      <c r="AQ19" s="166"/>
      <c r="AR19" s="166"/>
      <c r="AS19" s="166"/>
      <c r="AT19" s="166"/>
      <c r="AU19" s="166"/>
      <c r="AW19" s="178" t="s">
        <v>115</v>
      </c>
      <c r="AX19" s="179"/>
      <c r="AY19" s="179"/>
      <c r="AZ19" s="179"/>
      <c r="BA19" s="179"/>
      <c r="BB19" s="179"/>
      <c r="BC19" s="179"/>
      <c r="BD19" s="72"/>
      <c r="BE19" s="178" t="s">
        <v>115</v>
      </c>
      <c r="BF19" s="179"/>
      <c r="BG19" s="179"/>
      <c r="BH19" s="179"/>
      <c r="BI19" s="179"/>
      <c r="BJ19" s="179"/>
      <c r="BK19" s="179"/>
    </row>
    <row r="20" spans="1:63" s="28" customFormat="1" ht="15" x14ac:dyDescent="0.25">
      <c r="A20" s="49"/>
      <c r="B20" s="50" t="s">
        <v>61</v>
      </c>
      <c r="C20" s="51"/>
      <c r="D20" s="52">
        <v>64</v>
      </c>
      <c r="E20" s="52"/>
      <c r="F20" s="52">
        <v>10819</v>
      </c>
      <c r="G20" s="27">
        <f>SUM(F20/D20)</f>
        <v>169.046875</v>
      </c>
      <c r="H20" s="89"/>
      <c r="I20" s="165" t="s">
        <v>116</v>
      </c>
      <c r="J20" s="166"/>
      <c r="K20" s="166"/>
      <c r="L20" s="166"/>
      <c r="M20" s="166"/>
      <c r="N20" s="166"/>
      <c r="O20" s="166"/>
      <c r="Q20" s="165" t="s">
        <v>116</v>
      </c>
      <c r="R20" s="166"/>
      <c r="S20" s="166"/>
      <c r="T20" s="166"/>
      <c r="U20" s="166"/>
      <c r="V20" s="166"/>
      <c r="W20" s="166"/>
      <c r="Y20" s="49"/>
      <c r="Z20" s="50" t="s">
        <v>61</v>
      </c>
      <c r="AA20" s="51"/>
      <c r="AB20" s="52">
        <v>80</v>
      </c>
      <c r="AC20" s="52"/>
      <c r="AD20" s="52">
        <v>14269</v>
      </c>
      <c r="AE20" s="27">
        <v>178.36250000000001</v>
      </c>
      <c r="AG20" s="49"/>
      <c r="AH20" s="50" t="s">
        <v>61</v>
      </c>
      <c r="AI20" s="51"/>
      <c r="AJ20" s="52">
        <v>72</v>
      </c>
      <c r="AK20" s="52"/>
      <c r="AL20" s="52">
        <v>12479</v>
      </c>
      <c r="AM20" s="27">
        <v>173.31944444444446</v>
      </c>
      <c r="AN20" s="29"/>
      <c r="AO20" s="49"/>
      <c r="AP20" s="50" t="s">
        <v>61</v>
      </c>
      <c r="AQ20" s="51"/>
      <c r="AR20" s="52">
        <v>144</v>
      </c>
      <c r="AS20" s="52"/>
      <c r="AT20" s="52">
        <v>25511</v>
      </c>
      <c r="AU20" s="27">
        <v>177.16</v>
      </c>
      <c r="AV20" s="29"/>
      <c r="AW20" s="74"/>
      <c r="AX20" s="75" t="s">
        <v>61</v>
      </c>
      <c r="AY20" s="76"/>
      <c r="AZ20" s="77">
        <v>160</v>
      </c>
      <c r="BA20" s="77"/>
      <c r="BB20" s="77">
        <v>29588</v>
      </c>
      <c r="BC20" s="78">
        <v>184.92500000000001</v>
      </c>
      <c r="BD20" s="79"/>
      <c r="BE20" s="74"/>
      <c r="BF20" s="75" t="s">
        <v>61</v>
      </c>
      <c r="BG20" s="76"/>
      <c r="BH20" s="77">
        <v>112</v>
      </c>
      <c r="BI20" s="77"/>
      <c r="BJ20" s="77">
        <v>20046</v>
      </c>
      <c r="BK20" s="78">
        <v>178.98214285714286</v>
      </c>
    </row>
    <row r="21" spans="1:63" s="21" customFormat="1" ht="15" x14ac:dyDescent="0.25">
      <c r="A21" s="165" t="s">
        <v>116</v>
      </c>
      <c r="B21" s="166"/>
      <c r="C21" s="166"/>
      <c r="D21" s="166"/>
      <c r="E21" s="166"/>
      <c r="F21" s="166"/>
      <c r="G21" s="166"/>
      <c r="H21" s="81"/>
      <c r="I21" s="49"/>
      <c r="J21" s="50" t="s">
        <v>61</v>
      </c>
      <c r="K21" s="51"/>
      <c r="L21" s="52">
        <f>SUM(Individuels!L76)</f>
        <v>8</v>
      </c>
      <c r="M21" s="53"/>
      <c r="N21" s="52">
        <f>SUM(Individuels!K76)</f>
        <v>1233</v>
      </c>
      <c r="O21" s="27">
        <f>SUM(N21/L21)</f>
        <v>154.125</v>
      </c>
      <c r="Q21" s="49"/>
      <c r="R21" s="50" t="s">
        <v>61</v>
      </c>
      <c r="S21" s="51"/>
      <c r="T21" s="52">
        <v>312</v>
      </c>
      <c r="U21" s="53"/>
      <c r="V21" s="52">
        <v>48414</v>
      </c>
      <c r="W21" s="27">
        <v>150.81944444444446</v>
      </c>
      <c r="Y21" s="165" t="s">
        <v>116</v>
      </c>
      <c r="Z21" s="166"/>
      <c r="AA21" s="166"/>
      <c r="AB21" s="166"/>
      <c r="AC21" s="166"/>
      <c r="AD21" s="166"/>
      <c r="AE21" s="166"/>
      <c r="AG21" s="165" t="s">
        <v>116</v>
      </c>
      <c r="AH21" s="166"/>
      <c r="AI21" s="166"/>
      <c r="AJ21" s="166"/>
      <c r="AK21" s="166"/>
      <c r="AL21" s="166"/>
      <c r="AM21" s="166"/>
      <c r="AO21" s="165" t="s">
        <v>116</v>
      </c>
      <c r="AP21" s="166"/>
      <c r="AQ21" s="166"/>
      <c r="AR21" s="166"/>
      <c r="AS21" s="166"/>
      <c r="AT21" s="166"/>
      <c r="AU21" s="166"/>
      <c r="AW21" s="178" t="s">
        <v>116</v>
      </c>
      <c r="AX21" s="179"/>
      <c r="AY21" s="179"/>
      <c r="AZ21" s="179"/>
      <c r="BA21" s="179"/>
      <c r="BB21" s="179"/>
      <c r="BC21" s="179"/>
      <c r="BD21" s="81"/>
      <c r="BE21" s="178" t="s">
        <v>116</v>
      </c>
      <c r="BF21" s="179"/>
      <c r="BG21" s="179"/>
      <c r="BH21" s="179"/>
      <c r="BI21" s="179"/>
      <c r="BJ21" s="179"/>
      <c r="BK21" s="179"/>
    </row>
    <row r="22" spans="1:63" s="28" customFormat="1" ht="15" x14ac:dyDescent="0.25">
      <c r="A22" s="49"/>
      <c r="B22" s="50" t="s">
        <v>61</v>
      </c>
      <c r="C22" s="51"/>
      <c r="D22" s="52">
        <v>352</v>
      </c>
      <c r="E22" s="53"/>
      <c r="F22" s="52">
        <v>54265</v>
      </c>
      <c r="G22" s="27">
        <f>SUM(F22/D22)</f>
        <v>154.16193181818181</v>
      </c>
      <c r="H22" s="89"/>
      <c r="I22" s="165" t="s">
        <v>117</v>
      </c>
      <c r="J22" s="166"/>
      <c r="K22" s="166"/>
      <c r="L22" s="166"/>
      <c r="M22" s="166"/>
      <c r="N22" s="166"/>
      <c r="O22" s="166"/>
      <c r="Q22" s="165" t="s">
        <v>117</v>
      </c>
      <c r="R22" s="166"/>
      <c r="S22" s="166"/>
      <c r="T22" s="166"/>
      <c r="U22" s="166"/>
      <c r="V22" s="166"/>
      <c r="W22" s="166"/>
      <c r="Y22" s="49"/>
      <c r="Z22" s="50" t="s">
        <v>61</v>
      </c>
      <c r="AA22" s="51"/>
      <c r="AB22" s="52">
        <v>288</v>
      </c>
      <c r="AC22" s="53"/>
      <c r="AD22" s="52">
        <v>43436</v>
      </c>
      <c r="AE22" s="27">
        <v>150.81944444444446</v>
      </c>
      <c r="AG22" s="49"/>
      <c r="AH22" s="50" t="s">
        <v>61</v>
      </c>
      <c r="AI22" s="51"/>
      <c r="AJ22" s="52">
        <v>208</v>
      </c>
      <c r="AK22" s="53"/>
      <c r="AL22" s="52">
        <v>32941</v>
      </c>
      <c r="AM22" s="27">
        <v>158.37019230769232</v>
      </c>
      <c r="AN22" s="29"/>
      <c r="AO22" s="49"/>
      <c r="AP22" s="50" t="s">
        <v>61</v>
      </c>
      <c r="AQ22" s="51"/>
      <c r="AR22" s="52">
        <v>192</v>
      </c>
      <c r="AS22" s="53"/>
      <c r="AT22" s="52">
        <v>30708</v>
      </c>
      <c r="AU22" s="27">
        <v>159.94</v>
      </c>
      <c r="AV22" s="29"/>
      <c r="AW22" s="74"/>
      <c r="AX22" s="75" t="s">
        <v>61</v>
      </c>
      <c r="AY22" s="76"/>
      <c r="AZ22" s="77">
        <v>286</v>
      </c>
      <c r="BA22" s="77"/>
      <c r="BB22" s="77">
        <v>46887</v>
      </c>
      <c r="BC22" s="78">
        <v>163.94055944055944</v>
      </c>
      <c r="BD22" s="79"/>
      <c r="BE22" s="74"/>
      <c r="BF22" s="75" t="s">
        <v>61</v>
      </c>
      <c r="BG22" s="76"/>
      <c r="BH22" s="77">
        <v>256</v>
      </c>
      <c r="BI22" s="77"/>
      <c r="BJ22" s="77">
        <v>42500</v>
      </c>
      <c r="BK22" s="78">
        <v>166.02</v>
      </c>
    </row>
    <row r="23" spans="1:63" s="21" customFormat="1" ht="15" x14ac:dyDescent="0.25">
      <c r="A23" s="165" t="s">
        <v>117</v>
      </c>
      <c r="B23" s="166"/>
      <c r="C23" s="166"/>
      <c r="D23" s="166"/>
      <c r="E23" s="166"/>
      <c r="F23" s="166"/>
      <c r="G23" s="166"/>
      <c r="H23" s="81"/>
      <c r="I23" s="49"/>
      <c r="J23" s="50" t="s">
        <v>61</v>
      </c>
      <c r="K23" s="51"/>
      <c r="L23" s="52">
        <f>SUM(Individuels!L27)</f>
        <v>176</v>
      </c>
      <c r="M23" s="52"/>
      <c r="N23" s="26">
        <f>SUM(Individuels!K27)</f>
        <v>26108</v>
      </c>
      <c r="O23" s="27">
        <f>SUM(N23/L23)</f>
        <v>148.34090909090909</v>
      </c>
      <c r="Q23" s="54"/>
      <c r="R23" s="55" t="s">
        <v>61</v>
      </c>
      <c r="S23" s="56"/>
      <c r="T23" s="57">
        <v>160</v>
      </c>
      <c r="U23" s="57"/>
      <c r="V23" s="58">
        <v>24234</v>
      </c>
      <c r="W23" s="27">
        <v>147.59895833333334</v>
      </c>
      <c r="Y23" s="165" t="s">
        <v>117</v>
      </c>
      <c r="Z23" s="166"/>
      <c r="AA23" s="166"/>
      <c r="AB23" s="166"/>
      <c r="AC23" s="166"/>
      <c r="AD23" s="166"/>
      <c r="AE23" s="166"/>
      <c r="AG23" s="165" t="s">
        <v>117</v>
      </c>
      <c r="AH23" s="166"/>
      <c r="AI23" s="166"/>
      <c r="AJ23" s="166"/>
      <c r="AK23" s="166"/>
      <c r="AL23" s="166"/>
      <c r="AM23" s="166"/>
      <c r="AO23" s="165" t="s">
        <v>118</v>
      </c>
      <c r="AP23" s="166"/>
      <c r="AQ23" s="166"/>
      <c r="AR23" s="166"/>
      <c r="AS23" s="166"/>
      <c r="AT23" s="166"/>
      <c r="AU23" s="166"/>
      <c r="AW23" s="178" t="s">
        <v>118</v>
      </c>
      <c r="AX23" s="179"/>
      <c r="AY23" s="179"/>
      <c r="AZ23" s="179"/>
      <c r="BA23" s="179"/>
      <c r="BB23" s="179"/>
      <c r="BC23" s="179"/>
      <c r="BD23" s="81"/>
      <c r="BE23" s="178" t="s">
        <v>118</v>
      </c>
      <c r="BF23" s="179"/>
      <c r="BG23" s="179"/>
      <c r="BH23" s="179"/>
      <c r="BI23" s="179"/>
      <c r="BJ23" s="179"/>
      <c r="BK23" s="179"/>
    </row>
    <row r="24" spans="1:63" s="28" customFormat="1" ht="15" x14ac:dyDescent="0.25">
      <c r="A24" s="54"/>
      <c r="B24" s="55" t="s">
        <v>61</v>
      </c>
      <c r="C24" s="56"/>
      <c r="D24" s="57">
        <v>176</v>
      </c>
      <c r="E24" s="57"/>
      <c r="F24" s="58">
        <v>26108</v>
      </c>
      <c r="G24" s="27">
        <f>SUM(F24/D24)</f>
        <v>148.34090909090909</v>
      </c>
      <c r="H24" s="89"/>
      <c r="I24" s="42"/>
      <c r="J24" s="43"/>
      <c r="K24" s="44"/>
      <c r="L24" s="45"/>
      <c r="M24" s="45"/>
      <c r="N24" s="45"/>
      <c r="O24" s="46"/>
      <c r="Q24" s="174"/>
      <c r="R24" s="175"/>
      <c r="S24" s="175"/>
      <c r="T24" s="175"/>
      <c r="U24" s="175"/>
      <c r="V24" s="175"/>
      <c r="W24" s="175"/>
      <c r="Y24" s="54"/>
      <c r="Z24" s="55" t="s">
        <v>61</v>
      </c>
      <c r="AA24" s="56"/>
      <c r="AB24" s="57">
        <v>192</v>
      </c>
      <c r="AC24" s="57"/>
      <c r="AD24" s="58">
        <v>28339</v>
      </c>
      <c r="AE24" s="27">
        <v>147.59895833333334</v>
      </c>
      <c r="AG24" s="54"/>
      <c r="AH24" s="55" t="s">
        <v>61</v>
      </c>
      <c r="AI24" s="56"/>
      <c r="AJ24" s="57">
        <v>152</v>
      </c>
      <c r="AK24" s="57"/>
      <c r="AL24" s="58">
        <v>22168</v>
      </c>
      <c r="AM24" s="27">
        <v>145.84210526315789</v>
      </c>
      <c r="AN24" s="29"/>
      <c r="AO24" s="49"/>
      <c r="AP24" s="50" t="s">
        <v>61</v>
      </c>
      <c r="AQ24" s="51"/>
      <c r="AR24" s="52">
        <v>40</v>
      </c>
      <c r="AS24" s="52"/>
      <c r="AT24" s="26">
        <v>7231</v>
      </c>
      <c r="AU24" s="27">
        <v>180.78</v>
      </c>
      <c r="AV24" s="29"/>
      <c r="AW24" s="74"/>
      <c r="AX24" s="75" t="s">
        <v>61</v>
      </c>
      <c r="AY24" s="76"/>
      <c r="AZ24" s="77">
        <v>40</v>
      </c>
      <c r="BA24" s="89"/>
      <c r="BB24" s="90">
        <v>6980</v>
      </c>
      <c r="BC24" s="91">
        <v>174.5</v>
      </c>
      <c r="BD24" s="79"/>
      <c r="BE24" s="74"/>
      <c r="BF24" s="75" t="s">
        <v>61</v>
      </c>
      <c r="BG24" s="76"/>
      <c r="BH24" s="77">
        <v>32</v>
      </c>
      <c r="BI24" s="89"/>
      <c r="BJ24" s="77">
        <v>5900</v>
      </c>
      <c r="BK24" s="78">
        <v>184.375</v>
      </c>
    </row>
    <row r="25" spans="1:63" s="20" customFormat="1" ht="15" x14ac:dyDescent="0.25">
      <c r="A25" s="174"/>
      <c r="B25" s="175"/>
      <c r="C25" s="175"/>
      <c r="D25" s="175"/>
      <c r="E25" s="175"/>
      <c r="F25" s="175"/>
      <c r="G25" s="175"/>
      <c r="H25" s="72"/>
      <c r="I25" s="42"/>
      <c r="J25" s="43" t="s">
        <v>113</v>
      </c>
      <c r="K25" s="44"/>
      <c r="L25" s="45">
        <f>SUM(L17,L19,L21,L23)</f>
        <v>324</v>
      </c>
      <c r="M25" s="45"/>
      <c r="N25" s="45">
        <f>SUM(N17,N19,N21,N23)</f>
        <v>51572</v>
      </c>
      <c r="O25" s="46">
        <f>SUM(N25/L25)</f>
        <v>159.17283950617283</v>
      </c>
      <c r="Q25" s="42"/>
      <c r="R25" s="43" t="s">
        <v>113</v>
      </c>
      <c r="S25" s="44"/>
      <c r="T25" s="45">
        <v>656</v>
      </c>
      <c r="U25" s="45"/>
      <c r="V25" s="45">
        <v>105274</v>
      </c>
      <c r="W25" s="46">
        <v>160.47865853658536</v>
      </c>
      <c r="Y25" s="174"/>
      <c r="Z25" s="175"/>
      <c r="AA25" s="175"/>
      <c r="AB25" s="175"/>
      <c r="AC25" s="175"/>
      <c r="AD25" s="175"/>
      <c r="AE25" s="175"/>
      <c r="AG25" s="174"/>
      <c r="AH25" s="175"/>
      <c r="AI25" s="175"/>
      <c r="AJ25" s="175"/>
      <c r="AK25" s="175"/>
      <c r="AL25" s="175"/>
      <c r="AM25" s="175"/>
      <c r="AO25" s="165" t="s">
        <v>119</v>
      </c>
      <c r="AP25" s="166"/>
      <c r="AQ25" s="166"/>
      <c r="AR25" s="166"/>
      <c r="AS25" s="166"/>
      <c r="AT25" s="166"/>
      <c r="AU25" s="166"/>
      <c r="AW25" s="178" t="s">
        <v>119</v>
      </c>
      <c r="AX25" s="179"/>
      <c r="AY25" s="179"/>
      <c r="AZ25" s="179"/>
      <c r="BA25" s="179"/>
      <c r="BB25" s="179"/>
      <c r="BC25" s="179"/>
      <c r="BD25" s="72"/>
      <c r="BE25" s="178" t="s">
        <v>119</v>
      </c>
      <c r="BF25" s="179"/>
      <c r="BG25" s="179"/>
      <c r="BH25" s="179"/>
      <c r="BI25" s="179"/>
      <c r="BJ25" s="179"/>
      <c r="BK25" s="179"/>
    </row>
    <row r="26" spans="1:63" s="28" customFormat="1" ht="15" x14ac:dyDescent="0.2">
      <c r="A26" s="42"/>
      <c r="B26" s="43"/>
      <c r="C26" s="44"/>
      <c r="D26" s="45"/>
      <c r="E26" s="59"/>
      <c r="F26" s="59"/>
      <c r="G26" s="39"/>
      <c r="H26" s="89"/>
      <c r="I26" s="42"/>
      <c r="J26" s="43"/>
      <c r="K26" s="44"/>
      <c r="L26" s="45"/>
      <c r="M26" s="45"/>
      <c r="N26" s="45"/>
      <c r="O26" s="46"/>
      <c r="Q26" s="42"/>
      <c r="R26" s="43"/>
      <c r="S26" s="44"/>
      <c r="T26" s="45"/>
      <c r="U26" s="45"/>
      <c r="V26" s="45"/>
      <c r="W26" s="46"/>
      <c r="Y26" s="42"/>
      <c r="Z26" s="43"/>
      <c r="AA26" s="44"/>
      <c r="AB26" s="45"/>
      <c r="AC26" s="59"/>
      <c r="AD26" s="59"/>
      <c r="AE26" s="39"/>
      <c r="AG26" s="42"/>
      <c r="AH26" s="43"/>
      <c r="AI26" s="44"/>
      <c r="AJ26" s="45"/>
      <c r="AK26" s="59"/>
      <c r="AL26" s="59"/>
      <c r="AM26" s="39"/>
      <c r="AN26" s="29"/>
      <c r="AO26" s="49"/>
      <c r="AP26" s="50" t="s">
        <v>61</v>
      </c>
      <c r="AQ26" s="51"/>
      <c r="AR26" s="52">
        <v>136</v>
      </c>
      <c r="AS26" s="60"/>
      <c r="AT26" s="60">
        <v>20481</v>
      </c>
      <c r="AU26" s="41">
        <v>150.6</v>
      </c>
      <c r="AV26" s="29"/>
      <c r="AW26" s="74"/>
      <c r="AX26" s="75" t="s">
        <v>61</v>
      </c>
      <c r="AY26" s="76"/>
      <c r="AZ26" s="77">
        <v>112</v>
      </c>
      <c r="BA26" s="82"/>
      <c r="BB26" s="82">
        <v>17594</v>
      </c>
      <c r="BC26" s="83">
        <v>157.08928571428572</v>
      </c>
      <c r="BD26" s="79"/>
      <c r="BE26" s="74"/>
      <c r="BF26" s="75" t="s">
        <v>61</v>
      </c>
      <c r="BG26" s="76"/>
      <c r="BH26" s="77">
        <v>136</v>
      </c>
      <c r="BI26" s="89"/>
      <c r="BJ26" s="77">
        <v>21302</v>
      </c>
      <c r="BK26" s="91">
        <v>156.63235294117646</v>
      </c>
    </row>
    <row r="27" spans="1:63" s="28" customFormat="1" ht="15" x14ac:dyDescent="0.25">
      <c r="A27" s="42"/>
      <c r="B27" s="43"/>
      <c r="C27" s="44"/>
      <c r="D27" s="45"/>
      <c r="E27" s="45"/>
      <c r="F27" s="45"/>
      <c r="G27" s="46"/>
      <c r="H27" s="89"/>
      <c r="I27" s="15"/>
      <c r="J27" s="15"/>
      <c r="K27" s="15"/>
      <c r="L27" s="15"/>
      <c r="M27" s="15"/>
      <c r="N27" s="48"/>
      <c r="O27" s="61"/>
      <c r="Q27" s="15"/>
      <c r="R27" s="15"/>
      <c r="S27" s="15"/>
      <c r="T27" s="15"/>
      <c r="U27" s="15"/>
      <c r="V27" s="48"/>
      <c r="W27" s="61"/>
      <c r="Y27" s="42"/>
      <c r="Z27" s="43"/>
      <c r="AA27" s="44"/>
      <c r="AB27" s="45"/>
      <c r="AC27" s="45"/>
      <c r="AD27" s="45"/>
      <c r="AE27" s="46"/>
      <c r="AG27" s="42"/>
      <c r="AH27" s="43"/>
      <c r="AI27" s="44"/>
      <c r="AJ27" s="45"/>
      <c r="AK27" s="45"/>
      <c r="AL27" s="45"/>
      <c r="AM27" s="46"/>
      <c r="AO27" s="42"/>
      <c r="AP27" s="43"/>
      <c r="AQ27" s="44"/>
      <c r="AR27" s="45"/>
      <c r="AS27" s="45"/>
      <c r="AT27" s="45"/>
      <c r="AU27" s="46"/>
      <c r="AW27" s="84"/>
      <c r="AX27" s="85"/>
      <c r="AY27" s="86"/>
      <c r="AZ27" s="87"/>
      <c r="BA27" s="87"/>
      <c r="BB27" s="87"/>
      <c r="BC27" s="88"/>
      <c r="BD27" s="89"/>
      <c r="BE27" s="84"/>
      <c r="BF27" s="85"/>
      <c r="BG27" s="86"/>
      <c r="BH27" s="87"/>
      <c r="BI27" s="87"/>
      <c r="BJ27" s="87"/>
      <c r="BK27" s="88"/>
    </row>
    <row r="28" spans="1:63" s="28" customFormat="1" ht="15" x14ac:dyDescent="0.25">
      <c r="A28" s="42"/>
      <c r="B28" s="43" t="s">
        <v>113</v>
      </c>
      <c r="C28" s="44"/>
      <c r="D28" s="45">
        <f>SUM(D18,D20,D22,D24)</f>
        <v>668</v>
      </c>
      <c r="E28" s="45"/>
      <c r="F28" s="47">
        <f>SUM(F18,F20,F22,F24)</f>
        <v>104604</v>
      </c>
      <c r="G28" s="46">
        <f>SUM(F28/D28)</f>
        <v>156.59281437125748</v>
      </c>
      <c r="H28" s="89"/>
      <c r="I28" s="165" t="s">
        <v>120</v>
      </c>
      <c r="J28" s="166"/>
      <c r="K28" s="166"/>
      <c r="L28" s="166"/>
      <c r="M28" s="166"/>
      <c r="N28" s="166"/>
      <c r="O28" s="166"/>
      <c r="Q28" s="165" t="s">
        <v>120</v>
      </c>
      <c r="R28" s="166"/>
      <c r="S28" s="166"/>
      <c r="T28" s="166"/>
      <c r="U28" s="166"/>
      <c r="V28" s="166"/>
      <c r="W28" s="166"/>
      <c r="Y28" s="42"/>
      <c r="Z28" s="43" t="s">
        <v>113</v>
      </c>
      <c r="AA28" s="44"/>
      <c r="AB28" s="45">
        <v>608</v>
      </c>
      <c r="AC28" s="45"/>
      <c r="AD28" s="47">
        <v>94657</v>
      </c>
      <c r="AE28" s="46">
        <v>155.68585526315789</v>
      </c>
      <c r="AG28" s="42"/>
      <c r="AH28" s="43" t="s">
        <v>113</v>
      </c>
      <c r="AI28" s="44"/>
      <c r="AJ28" s="45">
        <v>512</v>
      </c>
      <c r="AK28" s="45"/>
      <c r="AL28" s="47">
        <v>81910</v>
      </c>
      <c r="AM28" s="46">
        <v>159.98046875</v>
      </c>
      <c r="AN28" s="29"/>
      <c r="AO28" s="42"/>
      <c r="AP28" s="43" t="s">
        <v>113</v>
      </c>
      <c r="AQ28" s="44"/>
      <c r="AR28" s="45">
        <v>632</v>
      </c>
      <c r="AS28" s="45"/>
      <c r="AT28" s="47">
        <v>106232</v>
      </c>
      <c r="AU28" s="46">
        <v>168.08860759493672</v>
      </c>
      <c r="AV28" s="29"/>
      <c r="AW28" s="84"/>
      <c r="AX28" s="85" t="s">
        <v>113</v>
      </c>
      <c r="AY28" s="86"/>
      <c r="AZ28" s="87">
        <f>SUM(AZ18,AZ20,AZ22,AZ24,AZ26)</f>
        <v>710</v>
      </c>
      <c r="BA28" s="87"/>
      <c r="BB28" s="92">
        <f>SUM(BB18,BB20,BB22,BB24,BB26)</f>
        <v>122636</v>
      </c>
      <c r="BC28" s="88">
        <f>SUM(BB28/AZ28)</f>
        <v>172.72676056338028</v>
      </c>
      <c r="BD28" s="79"/>
      <c r="BE28" s="84"/>
      <c r="BF28" s="85" t="s">
        <v>113</v>
      </c>
      <c r="BG28" s="86"/>
      <c r="BH28" s="87">
        <v>640</v>
      </c>
      <c r="BI28" s="87"/>
      <c r="BJ28" s="92">
        <v>109878</v>
      </c>
      <c r="BK28" s="88">
        <v>171.68437499999999</v>
      </c>
    </row>
    <row r="29" spans="1:63" x14ac:dyDescent="0.25">
      <c r="A29" s="15"/>
      <c r="B29" s="15"/>
      <c r="C29" s="15"/>
      <c r="D29" s="15"/>
      <c r="E29" s="15"/>
      <c r="F29" s="48"/>
      <c r="G29" s="61"/>
      <c r="I29" s="49"/>
      <c r="J29" s="50" t="s">
        <v>61</v>
      </c>
      <c r="K29" s="53"/>
      <c r="L29" s="60">
        <f>SUM(Doublettes!L33)</f>
        <v>88</v>
      </c>
      <c r="M29" s="53"/>
      <c r="N29" s="60">
        <f>SUM(Doublettes!K33)</f>
        <v>14065</v>
      </c>
      <c r="O29" s="27">
        <f>SUM(N29/L29)</f>
        <v>159.82954545454547</v>
      </c>
      <c r="Q29" s="49"/>
      <c r="R29" s="50" t="s">
        <v>61</v>
      </c>
      <c r="S29" s="53"/>
      <c r="T29" s="60">
        <v>64</v>
      </c>
      <c r="U29" s="53"/>
      <c r="V29" s="60">
        <v>11759</v>
      </c>
      <c r="W29" s="27">
        <v>173.66249999999999</v>
      </c>
      <c r="AD29" s="48"/>
      <c r="AE29" s="61"/>
      <c r="AM29" s="61"/>
      <c r="AT29" s="48"/>
      <c r="AU29" s="61"/>
      <c r="AW29"/>
      <c r="AX29"/>
      <c r="AY29"/>
      <c r="AZ29"/>
      <c r="BA29"/>
      <c r="BB29"/>
      <c r="BC29" s="93"/>
      <c r="BD29"/>
      <c r="BE29"/>
      <c r="BF29"/>
      <c r="BG29"/>
      <c r="BH29"/>
      <c r="BI29"/>
      <c r="BJ29"/>
      <c r="BK29" s="93"/>
    </row>
    <row r="30" spans="1:63" s="21" customFormat="1" ht="15" x14ac:dyDescent="0.25">
      <c r="A30" s="165" t="s">
        <v>120</v>
      </c>
      <c r="B30" s="166"/>
      <c r="C30" s="166"/>
      <c r="D30" s="166"/>
      <c r="E30" s="166"/>
      <c r="F30" s="166"/>
      <c r="G30" s="166"/>
      <c r="H30" s="81"/>
      <c r="I30" s="167" t="s">
        <v>121</v>
      </c>
      <c r="J30" s="168"/>
      <c r="K30" s="168"/>
      <c r="L30" s="168"/>
      <c r="M30" s="168"/>
      <c r="N30" s="168"/>
      <c r="O30" s="168"/>
      <c r="Q30" s="167" t="s">
        <v>121</v>
      </c>
      <c r="R30" s="168"/>
      <c r="S30" s="168"/>
      <c r="T30" s="168"/>
      <c r="U30" s="168"/>
      <c r="V30" s="168"/>
      <c r="W30" s="168"/>
      <c r="Y30" s="165" t="s">
        <v>120</v>
      </c>
      <c r="Z30" s="166"/>
      <c r="AA30" s="166"/>
      <c r="AB30" s="166"/>
      <c r="AC30" s="166"/>
      <c r="AD30" s="166"/>
      <c r="AE30" s="166"/>
      <c r="AG30" s="165" t="s">
        <v>120</v>
      </c>
      <c r="AH30" s="166"/>
      <c r="AI30" s="166"/>
      <c r="AJ30" s="166"/>
      <c r="AK30" s="166"/>
      <c r="AL30" s="166"/>
      <c r="AM30" s="166"/>
      <c r="AO30" s="165" t="s">
        <v>120</v>
      </c>
      <c r="AP30" s="166"/>
      <c r="AQ30" s="166"/>
      <c r="AR30" s="166"/>
      <c r="AS30" s="166"/>
      <c r="AT30" s="166"/>
      <c r="AU30" s="166"/>
      <c r="AW30" s="178" t="s">
        <v>120</v>
      </c>
      <c r="AX30" s="179"/>
      <c r="AY30" s="179"/>
      <c r="AZ30" s="179"/>
      <c r="BA30" s="179"/>
      <c r="BB30" s="179"/>
      <c r="BC30" s="179"/>
      <c r="BD30" s="81"/>
      <c r="BE30" s="178" t="s">
        <v>120</v>
      </c>
      <c r="BF30" s="179"/>
      <c r="BG30" s="179"/>
      <c r="BH30" s="179"/>
      <c r="BI30" s="179"/>
      <c r="BJ30" s="179"/>
      <c r="BK30" s="179"/>
    </row>
    <row r="31" spans="1:63" s="28" customFormat="1" ht="15" x14ac:dyDescent="0.2">
      <c r="A31" s="49"/>
      <c r="B31" s="50" t="s">
        <v>61</v>
      </c>
      <c r="C31" s="53"/>
      <c r="D31" s="60">
        <v>112</v>
      </c>
      <c r="E31" s="53"/>
      <c r="F31" s="60">
        <v>19597</v>
      </c>
      <c r="G31" s="27">
        <f>SUM(F31/D31)</f>
        <v>174.97321428571428</v>
      </c>
      <c r="H31" s="89"/>
      <c r="I31" s="49"/>
      <c r="J31" s="50" t="s">
        <v>61</v>
      </c>
      <c r="K31" s="53"/>
      <c r="L31" s="60">
        <f>SUM(Doublettes!L58)</f>
        <v>8</v>
      </c>
      <c r="M31" s="53"/>
      <c r="N31" s="60">
        <f>SUM(Doublettes!K58)</f>
        <v>1246</v>
      </c>
      <c r="O31" s="27">
        <f>SUM(N31/L31)</f>
        <v>155.75</v>
      </c>
      <c r="Q31" s="49"/>
      <c r="R31" s="50" t="s">
        <v>61</v>
      </c>
      <c r="S31" s="53"/>
      <c r="T31" s="60">
        <v>152</v>
      </c>
      <c r="U31" s="53"/>
      <c r="V31" s="60">
        <v>26544</v>
      </c>
      <c r="W31" s="27">
        <v>167.84821428571428</v>
      </c>
      <c r="Y31" s="49"/>
      <c r="Z31" s="50" t="s">
        <v>61</v>
      </c>
      <c r="AA31" s="53"/>
      <c r="AB31" s="60">
        <v>80</v>
      </c>
      <c r="AC31" s="53"/>
      <c r="AD31" s="60">
        <v>13893</v>
      </c>
      <c r="AE31" s="27">
        <v>173.66249999999999</v>
      </c>
      <c r="AG31" s="49"/>
      <c r="AH31" s="50" t="s">
        <v>61</v>
      </c>
      <c r="AI31" s="53"/>
      <c r="AJ31" s="60">
        <v>128</v>
      </c>
      <c r="AK31" s="53"/>
      <c r="AL31" s="60">
        <v>23311</v>
      </c>
      <c r="AM31" s="27">
        <v>182.1171875</v>
      </c>
      <c r="AN31" s="29"/>
      <c r="AO31" s="49"/>
      <c r="AP31" s="50" t="s">
        <v>61</v>
      </c>
      <c r="AQ31" s="53"/>
      <c r="AR31" s="60">
        <v>144</v>
      </c>
      <c r="AS31" s="53"/>
      <c r="AT31" s="60">
        <v>26718</v>
      </c>
      <c r="AU31" s="41">
        <v>185.54166666666666</v>
      </c>
      <c r="AV31" s="29"/>
      <c r="AW31" s="74"/>
      <c r="AX31" s="75" t="s">
        <v>61</v>
      </c>
      <c r="AY31" s="76"/>
      <c r="AZ31" s="77">
        <v>188</v>
      </c>
      <c r="BA31" s="77"/>
      <c r="BB31" s="77">
        <v>34755</v>
      </c>
      <c r="BC31" s="78">
        <v>188.8858695652174</v>
      </c>
      <c r="BD31" s="79"/>
      <c r="BE31" s="74"/>
      <c r="BF31" s="75" t="s">
        <v>61</v>
      </c>
      <c r="BG31" s="76"/>
      <c r="BH31" s="77">
        <v>144</v>
      </c>
      <c r="BI31" s="77"/>
      <c r="BJ31" s="77">
        <v>27424</v>
      </c>
      <c r="BK31" s="78">
        <v>190.44</v>
      </c>
    </row>
    <row r="32" spans="1:63" s="21" customFormat="1" ht="15" x14ac:dyDescent="0.25">
      <c r="A32" s="167" t="s">
        <v>121</v>
      </c>
      <c r="B32" s="168"/>
      <c r="C32" s="168"/>
      <c r="D32" s="168"/>
      <c r="E32" s="168"/>
      <c r="F32" s="168"/>
      <c r="G32" s="168"/>
      <c r="H32" s="81"/>
      <c r="I32" s="165" t="s">
        <v>122</v>
      </c>
      <c r="J32" s="166"/>
      <c r="K32" s="166"/>
      <c r="L32" s="166"/>
      <c r="M32" s="166"/>
      <c r="N32" s="166"/>
      <c r="O32" s="166"/>
      <c r="Q32" s="165" t="s">
        <v>122</v>
      </c>
      <c r="R32" s="166"/>
      <c r="S32" s="166"/>
      <c r="T32" s="166"/>
      <c r="U32" s="166"/>
      <c r="V32" s="166"/>
      <c r="W32" s="166"/>
      <c r="Y32" s="167" t="s">
        <v>121</v>
      </c>
      <c r="Z32" s="168"/>
      <c r="AA32" s="168"/>
      <c r="AB32" s="168"/>
      <c r="AC32" s="168"/>
      <c r="AD32" s="168"/>
      <c r="AE32" s="168"/>
      <c r="AG32" s="167" t="s">
        <v>121</v>
      </c>
      <c r="AH32" s="168"/>
      <c r="AI32" s="168"/>
      <c r="AJ32" s="168"/>
      <c r="AK32" s="168"/>
      <c r="AL32" s="168"/>
      <c r="AM32" s="168"/>
      <c r="AO32" s="167" t="s">
        <v>121</v>
      </c>
      <c r="AP32" s="168"/>
      <c r="AQ32" s="168"/>
      <c r="AR32" s="168"/>
      <c r="AS32" s="168"/>
      <c r="AT32" s="168"/>
      <c r="AU32" s="168"/>
      <c r="AW32" s="176" t="s">
        <v>121</v>
      </c>
      <c r="AX32" s="181"/>
      <c r="AY32" s="181"/>
      <c r="AZ32" s="181"/>
      <c r="BA32" s="181"/>
      <c r="BB32" s="181"/>
      <c r="BC32" s="181"/>
      <c r="BD32" s="81"/>
      <c r="BE32" s="176" t="s">
        <v>121</v>
      </c>
      <c r="BF32" s="181"/>
      <c r="BG32" s="181"/>
      <c r="BH32" s="181"/>
      <c r="BI32" s="181"/>
      <c r="BJ32" s="181"/>
      <c r="BK32" s="181"/>
    </row>
    <row r="33" spans="1:63" s="28" customFormat="1" ht="15" x14ac:dyDescent="0.2">
      <c r="A33" s="49"/>
      <c r="B33" s="50" t="s">
        <v>61</v>
      </c>
      <c r="C33" s="53"/>
      <c r="D33" s="60">
        <v>64</v>
      </c>
      <c r="E33" s="53"/>
      <c r="F33" s="60">
        <v>10761</v>
      </c>
      <c r="G33" s="27">
        <f>SUM(F33/D33)</f>
        <v>168.140625</v>
      </c>
      <c r="H33" s="89"/>
      <c r="I33" s="49"/>
      <c r="J33" s="50" t="s">
        <v>61</v>
      </c>
      <c r="K33" s="53"/>
      <c r="L33" s="60">
        <f>SUM(Doublettes!L78)</f>
        <v>8</v>
      </c>
      <c r="M33" s="53"/>
      <c r="N33" s="60">
        <f>SUM(Doublettes!K78)</f>
        <v>1128</v>
      </c>
      <c r="O33" s="27">
        <f>SUM(N33/L33)</f>
        <v>141</v>
      </c>
      <c r="Q33" s="49"/>
      <c r="R33" s="50" t="s">
        <v>61</v>
      </c>
      <c r="S33" s="53"/>
      <c r="T33" s="60">
        <v>280</v>
      </c>
      <c r="U33" s="53"/>
      <c r="V33" s="60">
        <v>44574</v>
      </c>
      <c r="W33" s="27">
        <v>158.06465517241378</v>
      </c>
      <c r="Y33" s="49"/>
      <c r="Z33" s="50" t="s">
        <v>61</v>
      </c>
      <c r="AA33" s="53"/>
      <c r="AB33" s="60">
        <v>112</v>
      </c>
      <c r="AC33" s="53"/>
      <c r="AD33" s="60">
        <v>18799</v>
      </c>
      <c r="AE33" s="27">
        <v>167.84821428571428</v>
      </c>
      <c r="AG33" s="49"/>
      <c r="AH33" s="50" t="s">
        <v>61</v>
      </c>
      <c r="AI33" s="53"/>
      <c r="AJ33" s="60">
        <v>80</v>
      </c>
      <c r="AK33" s="53"/>
      <c r="AL33" s="60">
        <v>14263</v>
      </c>
      <c r="AM33" s="27">
        <v>178.28749999999999</v>
      </c>
      <c r="AN33" s="29"/>
      <c r="AO33" s="49"/>
      <c r="AP33" s="50" t="s">
        <v>61</v>
      </c>
      <c r="AQ33" s="53"/>
      <c r="AR33" s="60">
        <v>144</v>
      </c>
      <c r="AS33" s="53"/>
      <c r="AT33" s="60">
        <v>25700</v>
      </c>
      <c r="AU33" s="41">
        <v>178.47222222222223</v>
      </c>
      <c r="AV33" s="29"/>
      <c r="AW33" s="74"/>
      <c r="AX33" s="75" t="s">
        <v>61</v>
      </c>
      <c r="AY33" s="76"/>
      <c r="AZ33" s="77">
        <v>152</v>
      </c>
      <c r="BA33" s="77"/>
      <c r="BB33" s="77">
        <v>28056</v>
      </c>
      <c r="BC33" s="78">
        <v>184.57894736842104</v>
      </c>
      <c r="BD33" s="79"/>
      <c r="BE33" s="74"/>
      <c r="BF33" s="75" t="s">
        <v>61</v>
      </c>
      <c r="BG33" s="76"/>
      <c r="BH33" s="77">
        <v>160</v>
      </c>
      <c r="BI33" s="77"/>
      <c r="BJ33" s="77">
        <v>29235</v>
      </c>
      <c r="BK33" s="78">
        <v>185.72</v>
      </c>
    </row>
    <row r="34" spans="1:63" s="21" customFormat="1" ht="15" x14ac:dyDescent="0.25">
      <c r="A34" s="165" t="s">
        <v>122</v>
      </c>
      <c r="B34" s="166"/>
      <c r="C34" s="166"/>
      <c r="D34" s="166"/>
      <c r="E34" s="166"/>
      <c r="F34" s="166"/>
      <c r="G34" s="166"/>
      <c r="H34" s="81"/>
      <c r="I34" s="165" t="s">
        <v>123</v>
      </c>
      <c r="J34" s="166"/>
      <c r="K34" s="166"/>
      <c r="L34" s="166"/>
      <c r="M34" s="166"/>
      <c r="N34" s="166"/>
      <c r="O34" s="166"/>
      <c r="Q34" s="165" t="s">
        <v>123</v>
      </c>
      <c r="R34" s="166"/>
      <c r="S34" s="166"/>
      <c r="T34" s="166"/>
      <c r="U34" s="166"/>
      <c r="V34" s="166"/>
      <c r="W34" s="166"/>
      <c r="Y34" s="165" t="s">
        <v>122</v>
      </c>
      <c r="Z34" s="166"/>
      <c r="AA34" s="166"/>
      <c r="AB34" s="166"/>
      <c r="AC34" s="166"/>
      <c r="AD34" s="166"/>
      <c r="AE34" s="166"/>
      <c r="AG34" s="165" t="s">
        <v>122</v>
      </c>
      <c r="AH34" s="166"/>
      <c r="AI34" s="166"/>
      <c r="AJ34" s="166"/>
      <c r="AK34" s="166"/>
      <c r="AL34" s="166"/>
      <c r="AM34" s="166"/>
      <c r="AO34" s="165" t="s">
        <v>122</v>
      </c>
      <c r="AP34" s="166"/>
      <c r="AQ34" s="166"/>
      <c r="AR34" s="166"/>
      <c r="AS34" s="166"/>
      <c r="AT34" s="166"/>
      <c r="AU34" s="166"/>
      <c r="AW34" s="178" t="s">
        <v>122</v>
      </c>
      <c r="AX34" s="179"/>
      <c r="AY34" s="179"/>
      <c r="AZ34" s="179"/>
      <c r="BA34" s="179"/>
      <c r="BB34" s="179"/>
      <c r="BC34" s="179"/>
      <c r="BD34" s="81"/>
      <c r="BE34" s="178" t="s">
        <v>122</v>
      </c>
      <c r="BF34" s="179"/>
      <c r="BG34" s="179"/>
      <c r="BH34" s="179"/>
      <c r="BI34" s="179"/>
      <c r="BJ34" s="179"/>
      <c r="BK34" s="179"/>
    </row>
    <row r="35" spans="1:63" s="28" customFormat="1" ht="15" x14ac:dyDescent="0.2">
      <c r="A35" s="49"/>
      <c r="B35" s="50" t="s">
        <v>61</v>
      </c>
      <c r="C35" s="53"/>
      <c r="D35" s="60">
        <v>360</v>
      </c>
      <c r="E35" s="53"/>
      <c r="F35" s="60">
        <v>54825</v>
      </c>
      <c r="G35" s="27">
        <f>SUM(F35/D35)</f>
        <v>152.29166666666666</v>
      </c>
      <c r="H35" s="89"/>
      <c r="I35" s="49"/>
      <c r="J35" s="50" t="s">
        <v>61</v>
      </c>
      <c r="K35" s="53"/>
      <c r="L35" s="52">
        <f>SUM(Doublettes!L20)</f>
        <v>128</v>
      </c>
      <c r="M35" s="53"/>
      <c r="N35" s="52">
        <f>SUM(Doublettes!K20)</f>
        <v>18682</v>
      </c>
      <c r="O35" s="27">
        <f>SUM(N35/L35)</f>
        <v>145.953125</v>
      </c>
      <c r="Q35" s="49"/>
      <c r="R35" s="50" t="s">
        <v>61</v>
      </c>
      <c r="S35" s="53"/>
      <c r="T35" s="52">
        <v>168</v>
      </c>
      <c r="U35" s="53"/>
      <c r="V35" s="52">
        <v>25728</v>
      </c>
      <c r="W35" s="27">
        <v>151.66304347826087</v>
      </c>
      <c r="Y35" s="49"/>
      <c r="Z35" s="50" t="s">
        <v>61</v>
      </c>
      <c r="AA35" s="53"/>
      <c r="AB35" s="60">
        <v>232</v>
      </c>
      <c r="AC35" s="53"/>
      <c r="AD35" s="60">
        <v>36671</v>
      </c>
      <c r="AE35" s="27">
        <v>158.06465517241378</v>
      </c>
      <c r="AG35" s="49"/>
      <c r="AH35" s="50" t="s">
        <v>61</v>
      </c>
      <c r="AI35" s="53"/>
      <c r="AJ35" s="60">
        <v>160</v>
      </c>
      <c r="AK35" s="53"/>
      <c r="AL35" s="60">
        <v>26697</v>
      </c>
      <c r="AM35" s="27">
        <v>166.85624999999999</v>
      </c>
      <c r="AN35" s="29"/>
      <c r="AO35" s="49"/>
      <c r="AP35" s="50" t="s">
        <v>61</v>
      </c>
      <c r="AQ35" s="53"/>
      <c r="AR35" s="60">
        <v>184</v>
      </c>
      <c r="AS35" s="53"/>
      <c r="AT35" s="60">
        <v>29740</v>
      </c>
      <c r="AU35" s="41">
        <v>161.63043478260869</v>
      </c>
      <c r="AV35" s="29"/>
      <c r="AW35" s="74"/>
      <c r="AX35" s="75" t="s">
        <v>61</v>
      </c>
      <c r="AY35" s="76"/>
      <c r="AZ35" s="77">
        <v>240</v>
      </c>
      <c r="BA35" s="77"/>
      <c r="BB35" s="77">
        <v>39293</v>
      </c>
      <c r="BC35" s="78">
        <v>163.72083333333333</v>
      </c>
      <c r="BD35" s="79"/>
      <c r="BE35" s="74"/>
      <c r="BF35" s="75" t="s">
        <v>61</v>
      </c>
      <c r="BG35" s="76"/>
      <c r="BH35" s="77">
        <v>232</v>
      </c>
      <c r="BI35" s="77"/>
      <c r="BJ35" s="77">
        <v>37357</v>
      </c>
      <c r="BK35" s="78">
        <v>161.02000000000001</v>
      </c>
    </row>
    <row r="36" spans="1:63" s="21" customFormat="1" ht="15" x14ac:dyDescent="0.25">
      <c r="A36" s="165" t="s">
        <v>123</v>
      </c>
      <c r="B36" s="166"/>
      <c r="C36" s="166"/>
      <c r="D36" s="166"/>
      <c r="E36" s="166"/>
      <c r="F36" s="166"/>
      <c r="G36" s="166"/>
      <c r="H36" s="81"/>
      <c r="I36" s="42"/>
      <c r="J36" s="43"/>
      <c r="K36" s="44"/>
      <c r="L36" s="45"/>
      <c r="M36" s="45"/>
      <c r="N36" s="45"/>
      <c r="O36" s="46"/>
      <c r="Q36" s="165"/>
      <c r="R36" s="166"/>
      <c r="S36" s="166"/>
      <c r="T36" s="166"/>
      <c r="U36" s="166"/>
      <c r="V36" s="166"/>
      <c r="W36" s="166"/>
      <c r="Y36" s="165" t="s">
        <v>123</v>
      </c>
      <c r="Z36" s="166"/>
      <c r="AA36" s="166"/>
      <c r="AB36" s="166"/>
      <c r="AC36" s="166"/>
      <c r="AD36" s="166"/>
      <c r="AE36" s="166"/>
      <c r="AG36" s="165" t="s">
        <v>123</v>
      </c>
      <c r="AH36" s="166"/>
      <c r="AI36" s="166"/>
      <c r="AJ36" s="166"/>
      <c r="AK36" s="166"/>
      <c r="AL36" s="166"/>
      <c r="AM36" s="166"/>
      <c r="AO36" s="165" t="s">
        <v>124</v>
      </c>
      <c r="AP36" s="166"/>
      <c r="AQ36" s="166"/>
      <c r="AR36" s="166"/>
      <c r="AS36" s="166"/>
      <c r="AT36" s="166"/>
      <c r="AU36" s="166"/>
      <c r="AW36" s="178" t="s">
        <v>124</v>
      </c>
      <c r="AX36" s="179"/>
      <c r="AY36" s="179"/>
      <c r="AZ36" s="179"/>
      <c r="BA36" s="179"/>
      <c r="BB36" s="179"/>
      <c r="BC36" s="179"/>
      <c r="BD36" s="81"/>
      <c r="BE36" s="178" t="s">
        <v>124</v>
      </c>
      <c r="BF36" s="179"/>
      <c r="BG36" s="179"/>
      <c r="BH36" s="179"/>
      <c r="BI36" s="179"/>
      <c r="BJ36" s="179"/>
      <c r="BK36" s="179"/>
    </row>
    <row r="37" spans="1:63" s="28" customFormat="1" ht="15" x14ac:dyDescent="0.2">
      <c r="A37" s="49"/>
      <c r="B37" s="50" t="s">
        <v>61</v>
      </c>
      <c r="C37" s="53"/>
      <c r="D37" s="52">
        <v>192</v>
      </c>
      <c r="E37" s="53"/>
      <c r="F37" s="52">
        <v>28015</v>
      </c>
      <c r="G37" s="27">
        <f>SUM(F37/D37)</f>
        <v>145.91145833333334</v>
      </c>
      <c r="H37" s="89"/>
      <c r="I37" s="42"/>
      <c r="J37" s="43" t="s">
        <v>113</v>
      </c>
      <c r="K37" s="44"/>
      <c r="L37" s="45">
        <f>SUM(L29,L31,L33,L35)</f>
        <v>232</v>
      </c>
      <c r="M37" s="45"/>
      <c r="N37" s="45">
        <f>SUM(N29,N31,N33,N35)</f>
        <v>35121</v>
      </c>
      <c r="O37" s="46">
        <f>SUM(N37/L37)</f>
        <v>151.38362068965517</v>
      </c>
      <c r="Q37" s="42"/>
      <c r="R37" s="43" t="s">
        <v>113</v>
      </c>
      <c r="S37" s="44"/>
      <c r="T37" s="45">
        <v>664</v>
      </c>
      <c r="U37" s="45"/>
      <c r="V37" s="45">
        <v>108605</v>
      </c>
      <c r="W37" s="46">
        <v>163.56174698795181</v>
      </c>
      <c r="Y37" s="49"/>
      <c r="Z37" s="50" t="s">
        <v>61</v>
      </c>
      <c r="AA37" s="53"/>
      <c r="AB37" s="52">
        <v>184</v>
      </c>
      <c r="AC37" s="53"/>
      <c r="AD37" s="52">
        <v>27906</v>
      </c>
      <c r="AE37" s="27">
        <v>151.66304347826087</v>
      </c>
      <c r="AG37" s="49"/>
      <c r="AH37" s="50" t="s">
        <v>61</v>
      </c>
      <c r="AI37" s="53"/>
      <c r="AJ37" s="52">
        <v>48</v>
      </c>
      <c r="AK37" s="53"/>
      <c r="AL37" s="52">
        <v>8553</v>
      </c>
      <c r="AM37" s="27">
        <v>178.1875</v>
      </c>
      <c r="AN37" s="29"/>
      <c r="AO37" s="49"/>
      <c r="AP37" s="50" t="s">
        <v>61</v>
      </c>
      <c r="AQ37" s="53"/>
      <c r="AR37" s="52">
        <v>48</v>
      </c>
      <c r="AS37" s="53"/>
      <c r="AT37" s="52">
        <v>8553</v>
      </c>
      <c r="AU37" s="60">
        <v>178.1875</v>
      </c>
      <c r="AV37" s="29"/>
      <c r="AW37" s="74"/>
      <c r="AX37" s="75" t="s">
        <v>61</v>
      </c>
      <c r="AY37" s="76"/>
      <c r="AZ37" s="77">
        <v>48</v>
      </c>
      <c r="BA37" s="82"/>
      <c r="BB37" s="82">
        <v>8570</v>
      </c>
      <c r="BC37" s="83">
        <v>178.54166666666666</v>
      </c>
      <c r="BD37" s="79"/>
      <c r="BE37" s="74"/>
      <c r="BF37" s="75" t="s">
        <v>61</v>
      </c>
      <c r="BG37" s="76"/>
      <c r="BH37" s="77">
        <v>64</v>
      </c>
      <c r="BI37" s="77"/>
      <c r="BJ37" s="77">
        <v>11570</v>
      </c>
      <c r="BK37" s="78">
        <v>180.78</v>
      </c>
    </row>
    <row r="38" spans="1:63" s="21" customFormat="1" ht="15" x14ac:dyDescent="0.25">
      <c r="A38" s="165"/>
      <c r="B38" s="166"/>
      <c r="C38" s="166"/>
      <c r="D38" s="166"/>
      <c r="E38" s="166"/>
      <c r="F38" s="166"/>
      <c r="G38" s="166"/>
      <c r="H38" s="81"/>
      <c r="I38" s="42"/>
      <c r="J38" s="43"/>
      <c r="K38" s="44"/>
      <c r="L38" s="45"/>
      <c r="M38" s="45"/>
      <c r="N38" s="45"/>
      <c r="O38" s="46"/>
      <c r="Q38" s="15"/>
      <c r="R38" s="15"/>
      <c r="S38" s="15"/>
      <c r="T38" s="15"/>
      <c r="U38" s="15"/>
      <c r="V38" s="48"/>
      <c r="W38" s="48"/>
      <c r="Y38" s="165"/>
      <c r="Z38" s="166"/>
      <c r="AA38" s="166"/>
      <c r="AB38" s="166"/>
      <c r="AC38" s="166"/>
      <c r="AD38" s="166"/>
      <c r="AE38" s="166"/>
      <c r="AG38" s="165"/>
      <c r="AH38" s="166"/>
      <c r="AI38" s="166"/>
      <c r="AJ38" s="166"/>
      <c r="AK38" s="166"/>
      <c r="AL38" s="166"/>
      <c r="AM38" s="166"/>
      <c r="AO38" s="165" t="s">
        <v>125</v>
      </c>
      <c r="AP38" s="166"/>
      <c r="AQ38" s="166"/>
      <c r="AR38" s="166"/>
      <c r="AS38" s="166"/>
      <c r="AT38" s="166"/>
      <c r="AU38" s="166"/>
      <c r="AW38" s="178" t="s">
        <v>125</v>
      </c>
      <c r="AX38" s="179"/>
      <c r="AY38" s="179"/>
      <c r="AZ38" s="179"/>
      <c r="BA38" s="179"/>
      <c r="BB38" s="179"/>
      <c r="BC38" s="179"/>
      <c r="BD38" s="81"/>
      <c r="BE38" s="178" t="s">
        <v>125</v>
      </c>
      <c r="BF38" s="179"/>
      <c r="BG38" s="179"/>
      <c r="BH38" s="179"/>
      <c r="BI38" s="179"/>
      <c r="BJ38" s="179"/>
      <c r="BK38" s="179"/>
    </row>
    <row r="39" spans="1:63" s="28" customFormat="1" ht="15" x14ac:dyDescent="0.25">
      <c r="A39" s="42"/>
      <c r="B39" s="43"/>
      <c r="C39" s="44"/>
      <c r="D39" s="45"/>
      <c r="F39" s="45"/>
      <c r="G39" s="62"/>
      <c r="H39" s="89"/>
      <c r="I39" s="15"/>
      <c r="J39" s="15"/>
      <c r="K39" s="15"/>
      <c r="L39" s="15"/>
      <c r="M39" s="15"/>
      <c r="N39" s="48"/>
      <c r="O39" s="48"/>
      <c r="Q39" s="15"/>
      <c r="R39" s="15"/>
      <c r="S39" s="15"/>
      <c r="T39" s="15"/>
      <c r="U39" s="15"/>
      <c r="V39" s="48"/>
      <c r="W39" s="48"/>
      <c r="Y39" s="42"/>
      <c r="Z39" s="43"/>
      <c r="AA39" s="44"/>
      <c r="AB39" s="45"/>
      <c r="AD39" s="45"/>
      <c r="AE39" s="62"/>
      <c r="AG39" s="42"/>
      <c r="AH39" s="43"/>
      <c r="AI39" s="44"/>
      <c r="AJ39" s="45"/>
      <c r="AL39" s="45"/>
      <c r="AM39" s="62"/>
      <c r="AN39" s="29"/>
      <c r="AO39" s="49"/>
      <c r="AP39" s="50" t="s">
        <v>61</v>
      </c>
      <c r="AQ39" s="51"/>
      <c r="AR39" s="52">
        <v>112</v>
      </c>
      <c r="AS39" s="53"/>
      <c r="AT39" s="52">
        <v>17089</v>
      </c>
      <c r="AU39" s="27">
        <v>152.58035714285714</v>
      </c>
      <c r="AV39" s="29"/>
      <c r="AW39" s="74"/>
      <c r="AX39" s="75" t="s">
        <v>61</v>
      </c>
      <c r="AY39" s="76"/>
      <c r="AZ39" s="77">
        <v>112</v>
      </c>
      <c r="BA39" s="77"/>
      <c r="BB39" s="77">
        <v>17494</v>
      </c>
      <c r="BC39" s="78">
        <v>156.19642857142858</v>
      </c>
      <c r="BD39" s="79"/>
      <c r="BE39" s="74"/>
      <c r="BF39" s="75" t="s">
        <v>61</v>
      </c>
      <c r="BG39" s="76"/>
      <c r="BH39" s="77">
        <v>172</v>
      </c>
      <c r="BI39" s="77"/>
      <c r="BJ39" s="77">
        <v>25946</v>
      </c>
      <c r="BK39" s="78">
        <v>150.85</v>
      </c>
    </row>
    <row r="40" spans="1:63" s="28" customFormat="1" ht="15" x14ac:dyDescent="0.25">
      <c r="A40" s="42"/>
      <c r="B40" s="43"/>
      <c r="C40" s="44"/>
      <c r="D40" s="45"/>
      <c r="E40" s="45"/>
      <c r="F40" s="45"/>
      <c r="G40" s="46"/>
      <c r="H40" s="89"/>
      <c r="I40" s="165" t="s">
        <v>126</v>
      </c>
      <c r="J40" s="166"/>
      <c r="K40" s="166"/>
      <c r="L40" s="166"/>
      <c r="M40" s="166"/>
      <c r="N40" s="166"/>
      <c r="O40" s="29"/>
      <c r="Q40" s="165" t="s">
        <v>126</v>
      </c>
      <c r="R40" s="166"/>
      <c r="S40" s="166"/>
      <c r="T40" s="166"/>
      <c r="U40" s="166"/>
      <c r="V40" s="166"/>
      <c r="W40" s="29"/>
      <c r="Y40" s="42"/>
      <c r="Z40" s="43"/>
      <c r="AA40" s="44"/>
      <c r="AB40" s="45"/>
      <c r="AC40" s="45"/>
      <c r="AD40" s="45"/>
      <c r="AE40" s="46"/>
      <c r="AG40" s="42"/>
      <c r="AH40" s="43"/>
      <c r="AI40" s="44"/>
      <c r="AJ40" s="45"/>
      <c r="AK40" s="45"/>
      <c r="AL40" s="45"/>
      <c r="AM40" s="46"/>
      <c r="AO40" s="42"/>
      <c r="AP40" s="43"/>
      <c r="AQ40" s="44"/>
      <c r="AR40" s="45"/>
      <c r="AS40" s="45"/>
      <c r="AT40" s="45"/>
      <c r="AU40" s="46"/>
      <c r="AW40" s="84"/>
      <c r="AX40" s="85"/>
      <c r="AY40" s="86"/>
      <c r="AZ40" s="87"/>
      <c r="BA40" s="87"/>
      <c r="BB40" s="87"/>
      <c r="BC40" s="88"/>
      <c r="BD40" s="89"/>
      <c r="BE40" s="84"/>
      <c r="BF40" s="85"/>
      <c r="BG40" s="86"/>
      <c r="BH40" s="87"/>
      <c r="BI40" s="87"/>
      <c r="BJ40" s="87"/>
      <c r="BK40" s="88"/>
    </row>
    <row r="41" spans="1:63" s="28" customFormat="1" ht="15" x14ac:dyDescent="0.2">
      <c r="A41" s="42"/>
      <c r="B41" s="43" t="s">
        <v>113</v>
      </c>
      <c r="C41" s="44"/>
      <c r="D41" s="45">
        <f>SUM(D31,D33,D35,D37)</f>
        <v>728</v>
      </c>
      <c r="E41" s="45"/>
      <c r="F41" s="47">
        <f>SUM(F31,F33,F35,F37)</f>
        <v>113198</v>
      </c>
      <c r="G41" s="46">
        <f>SUM(F41/D41)</f>
        <v>155.49175824175825</v>
      </c>
      <c r="H41" s="89"/>
      <c r="I41" s="49"/>
      <c r="J41" s="50" t="s">
        <v>61</v>
      </c>
      <c r="K41" s="51"/>
      <c r="L41" s="52">
        <f>SUM(Trio!J16)</f>
        <v>60</v>
      </c>
      <c r="M41" s="52"/>
      <c r="N41" s="52">
        <f>SUM(Trio!I16)</f>
        <v>10663</v>
      </c>
      <c r="O41" s="27">
        <f>SUM(N41/L41)</f>
        <v>177.71666666666667</v>
      </c>
      <c r="Q41" s="49"/>
      <c r="R41" s="50" t="s">
        <v>61</v>
      </c>
      <c r="S41" s="51"/>
      <c r="T41" s="52">
        <v>48</v>
      </c>
      <c r="U41" s="52"/>
      <c r="V41" s="52">
        <v>8693</v>
      </c>
      <c r="W41" s="27">
        <v>179.8111111111111</v>
      </c>
      <c r="Y41" s="42"/>
      <c r="Z41" s="43" t="s">
        <v>113</v>
      </c>
      <c r="AA41" s="44"/>
      <c r="AB41" s="45">
        <v>608</v>
      </c>
      <c r="AC41" s="45"/>
      <c r="AD41" s="45">
        <v>97269</v>
      </c>
      <c r="AE41" s="46">
        <v>159.98190789473685</v>
      </c>
      <c r="AG41" s="42"/>
      <c r="AH41" s="43" t="s">
        <v>113</v>
      </c>
      <c r="AI41" s="44"/>
      <c r="AJ41" s="45">
        <v>416</v>
      </c>
      <c r="AK41" s="45"/>
      <c r="AL41" s="45">
        <v>72824</v>
      </c>
      <c r="AM41" s="46">
        <v>175.05769230769232</v>
      </c>
      <c r="AN41" s="29"/>
      <c r="AO41" s="42"/>
      <c r="AP41" s="43" t="s">
        <v>113</v>
      </c>
      <c r="AQ41" s="44"/>
      <c r="AR41" s="45">
        <v>632</v>
      </c>
      <c r="AS41" s="45"/>
      <c r="AT41" s="45">
        <v>107800</v>
      </c>
      <c r="AU41" s="46">
        <v>170.56962025316454</v>
      </c>
      <c r="AV41" s="29"/>
      <c r="AW41" s="84"/>
      <c r="AX41" s="85" t="s">
        <v>113</v>
      </c>
      <c r="AY41" s="86"/>
      <c r="AZ41" s="87">
        <f>SUM(AZ31,AZ33,AZ35,AZ37,AZ39)</f>
        <v>740</v>
      </c>
      <c r="BA41" s="87"/>
      <c r="BB41" s="87">
        <f>SUM(BB31,BB33,BB35,BB37,BB39)</f>
        <v>128168</v>
      </c>
      <c r="BC41" s="88">
        <f>SUM(BB41/AZ41)</f>
        <v>173.2</v>
      </c>
      <c r="BD41" s="79"/>
      <c r="BE41" s="84"/>
      <c r="BF41" s="85" t="s">
        <v>113</v>
      </c>
      <c r="BG41" s="86"/>
      <c r="BH41" s="87">
        <v>772</v>
      </c>
      <c r="BI41" s="87"/>
      <c r="BJ41" s="87">
        <v>131532</v>
      </c>
      <c r="BK41" s="88">
        <v>170.37823834196891</v>
      </c>
    </row>
    <row r="42" spans="1:63" x14ac:dyDescent="0.25">
      <c r="A42" s="15"/>
      <c r="B42" s="15"/>
      <c r="C42" s="15"/>
      <c r="D42" s="15"/>
      <c r="E42" s="15"/>
      <c r="F42" s="48"/>
      <c r="G42" s="48"/>
      <c r="I42" s="165" t="s">
        <v>127</v>
      </c>
      <c r="J42" s="166"/>
      <c r="K42" s="166"/>
      <c r="L42" s="166"/>
      <c r="M42" s="166"/>
      <c r="N42" s="166"/>
      <c r="O42" s="29"/>
      <c r="Q42" s="165" t="s">
        <v>127</v>
      </c>
      <c r="R42" s="166"/>
      <c r="S42" s="166"/>
      <c r="T42" s="166"/>
      <c r="U42" s="166"/>
      <c r="V42" s="166"/>
      <c r="W42" s="29"/>
      <c r="AD42" s="48"/>
      <c r="AE42" s="48"/>
      <c r="AN42" s="29"/>
      <c r="AT42" s="48"/>
      <c r="AU42" s="48"/>
      <c r="AV42" s="29"/>
      <c r="AW42"/>
      <c r="AX42"/>
      <c r="AY42"/>
      <c r="AZ42"/>
      <c r="BA42"/>
      <c r="BB42"/>
      <c r="BC42"/>
      <c r="BD42" s="79"/>
      <c r="BE42"/>
      <c r="BF42"/>
      <c r="BG42"/>
      <c r="BH42"/>
      <c r="BI42"/>
      <c r="BJ42"/>
      <c r="BK42"/>
    </row>
    <row r="43" spans="1:63" s="21" customFormat="1" ht="15" x14ac:dyDescent="0.25">
      <c r="A43" s="165" t="s">
        <v>126</v>
      </c>
      <c r="B43" s="166"/>
      <c r="C43" s="166"/>
      <c r="D43" s="166"/>
      <c r="E43" s="166"/>
      <c r="F43" s="166"/>
      <c r="G43" s="29"/>
      <c r="H43" s="81"/>
      <c r="I43" s="49"/>
      <c r="J43" s="50" t="s">
        <v>61</v>
      </c>
      <c r="K43" s="51"/>
      <c r="L43" s="52">
        <f>SUM(Trio!J28)</f>
        <v>54</v>
      </c>
      <c r="M43" s="52"/>
      <c r="N43" s="52">
        <f>SUM(Trio!I28)</f>
        <v>9234</v>
      </c>
      <c r="O43" s="27">
        <f>SUM(N43/L43)</f>
        <v>171</v>
      </c>
      <c r="Q43" s="49"/>
      <c r="R43" s="50" t="s">
        <v>61</v>
      </c>
      <c r="S43" s="51"/>
      <c r="T43" s="52">
        <v>120</v>
      </c>
      <c r="U43" s="52"/>
      <c r="V43" s="52">
        <v>20634</v>
      </c>
      <c r="W43" s="27">
        <v>169.12222222222223</v>
      </c>
      <c r="Y43" s="165" t="s">
        <v>126</v>
      </c>
      <c r="Z43" s="166"/>
      <c r="AA43" s="166"/>
      <c r="AB43" s="166"/>
      <c r="AC43" s="166"/>
      <c r="AD43" s="166"/>
      <c r="AE43" s="29"/>
      <c r="AG43" s="165" t="s">
        <v>126</v>
      </c>
      <c r="AH43" s="166"/>
      <c r="AI43" s="166"/>
      <c r="AJ43" s="166"/>
      <c r="AK43" s="166"/>
      <c r="AL43" s="166"/>
      <c r="AM43" s="29"/>
      <c r="AO43" s="165" t="s">
        <v>126</v>
      </c>
      <c r="AP43" s="166"/>
      <c r="AQ43" s="166"/>
      <c r="AR43" s="166"/>
      <c r="AS43" s="166"/>
      <c r="AT43" s="166"/>
      <c r="AU43" s="29"/>
      <c r="AW43" s="178" t="s">
        <v>126</v>
      </c>
      <c r="AX43" s="179"/>
      <c r="AY43" s="179"/>
      <c r="AZ43" s="179"/>
      <c r="BA43" s="179"/>
      <c r="BB43" s="179"/>
      <c r="BC43" s="94"/>
      <c r="BD43" s="81"/>
      <c r="BE43" s="178" t="s">
        <v>126</v>
      </c>
      <c r="BF43" s="179"/>
      <c r="BG43" s="179"/>
      <c r="BH43" s="179"/>
      <c r="BI43" s="179"/>
      <c r="BJ43" s="179"/>
      <c r="BK43" s="94"/>
    </row>
    <row r="44" spans="1:63" s="28" customFormat="1" ht="15" x14ac:dyDescent="0.25">
      <c r="A44" s="49"/>
      <c r="B44" s="50" t="s">
        <v>61</v>
      </c>
      <c r="C44" s="51"/>
      <c r="D44" s="52">
        <v>108</v>
      </c>
      <c r="E44" s="52"/>
      <c r="F44" s="52">
        <v>18838</v>
      </c>
      <c r="G44" s="27">
        <f>SUM(F44/D44)</f>
        <v>174.42592592592592</v>
      </c>
      <c r="H44" s="89"/>
      <c r="I44" s="165" t="s">
        <v>128</v>
      </c>
      <c r="J44" s="166"/>
      <c r="K44" s="166"/>
      <c r="L44" s="166"/>
      <c r="M44" s="166"/>
      <c r="N44" s="166"/>
      <c r="O44" s="29"/>
      <c r="Q44" s="165" t="s">
        <v>128</v>
      </c>
      <c r="R44" s="166"/>
      <c r="S44" s="166"/>
      <c r="T44" s="166"/>
      <c r="U44" s="166"/>
      <c r="V44" s="166"/>
      <c r="W44" s="29"/>
      <c r="Y44" s="49"/>
      <c r="Z44" s="50" t="s">
        <v>61</v>
      </c>
      <c r="AA44" s="51"/>
      <c r="AB44" s="52">
        <v>90</v>
      </c>
      <c r="AC44" s="52"/>
      <c r="AD44" s="52">
        <v>16183</v>
      </c>
      <c r="AE44" s="27">
        <v>179.8111111111111</v>
      </c>
      <c r="AG44" s="49"/>
      <c r="AH44" s="50" t="s">
        <v>61</v>
      </c>
      <c r="AI44" s="51"/>
      <c r="AJ44" s="52">
        <v>108</v>
      </c>
      <c r="AK44" s="52"/>
      <c r="AL44" s="52">
        <v>19796</v>
      </c>
      <c r="AM44" s="27">
        <v>183.2962962962963</v>
      </c>
      <c r="AN44" s="29"/>
      <c r="AO44" s="49"/>
      <c r="AP44" s="50" t="s">
        <v>61</v>
      </c>
      <c r="AQ44" s="51"/>
      <c r="AR44" s="52">
        <v>162</v>
      </c>
      <c r="AS44" s="52"/>
      <c r="AT44" s="52">
        <v>28955</v>
      </c>
      <c r="AU44" s="27">
        <v>178.73456790123456</v>
      </c>
      <c r="AV44" s="29"/>
      <c r="AW44" s="74"/>
      <c r="AX44" s="75" t="s">
        <v>61</v>
      </c>
      <c r="AY44" s="76"/>
      <c r="AZ44" s="77">
        <v>180</v>
      </c>
      <c r="BA44" s="77"/>
      <c r="BB44" s="77">
        <v>33461</v>
      </c>
      <c r="BC44" s="78">
        <v>185.89444444444445</v>
      </c>
      <c r="BD44" s="79"/>
      <c r="BE44" s="74"/>
      <c r="BF44" s="75" t="s">
        <v>61</v>
      </c>
      <c r="BG44" s="76"/>
      <c r="BH44" s="77">
        <v>138</v>
      </c>
      <c r="BI44" s="77"/>
      <c r="BJ44" s="77">
        <v>21626</v>
      </c>
      <c r="BK44" s="78">
        <v>156.71</v>
      </c>
    </row>
    <row r="45" spans="1:63" s="21" customFormat="1" ht="15" x14ac:dyDescent="0.25">
      <c r="A45" s="165" t="s">
        <v>127</v>
      </c>
      <c r="B45" s="166"/>
      <c r="C45" s="166"/>
      <c r="D45" s="166"/>
      <c r="E45" s="166"/>
      <c r="F45" s="166"/>
      <c r="G45" s="29"/>
      <c r="H45" s="81"/>
      <c r="I45" s="49"/>
      <c r="J45" s="50" t="s">
        <v>61</v>
      </c>
      <c r="K45" s="51"/>
      <c r="L45" s="52" t="e">
        <f>SUM(Trio!#REF!)</f>
        <v>#REF!</v>
      </c>
      <c r="M45" s="52"/>
      <c r="N45" s="52" t="e">
        <f>SUM(Trio!#REF!)</f>
        <v>#REF!</v>
      </c>
      <c r="O45" s="27" t="e">
        <f>SUM(N45/L45)</f>
        <v>#REF!</v>
      </c>
      <c r="Q45" s="49"/>
      <c r="R45" s="50" t="s">
        <v>61</v>
      </c>
      <c r="S45" s="51"/>
      <c r="T45" s="52">
        <v>216</v>
      </c>
      <c r="U45" s="52"/>
      <c r="V45" s="52">
        <v>34330</v>
      </c>
      <c r="W45" s="27">
        <v>155.5</v>
      </c>
      <c r="Y45" s="165" t="s">
        <v>127</v>
      </c>
      <c r="Z45" s="166"/>
      <c r="AA45" s="166"/>
      <c r="AB45" s="166"/>
      <c r="AC45" s="166"/>
      <c r="AD45" s="166"/>
      <c r="AE45" s="29"/>
      <c r="AG45" s="165" t="s">
        <v>127</v>
      </c>
      <c r="AH45" s="166"/>
      <c r="AI45" s="166"/>
      <c r="AJ45" s="166"/>
      <c r="AK45" s="166"/>
      <c r="AL45" s="166"/>
      <c r="AM45" s="29"/>
      <c r="AO45" s="165" t="s">
        <v>127</v>
      </c>
      <c r="AP45" s="166"/>
      <c r="AQ45" s="166"/>
      <c r="AR45" s="166"/>
      <c r="AS45" s="166"/>
      <c r="AT45" s="166"/>
      <c r="AU45" s="29"/>
      <c r="AW45" s="178" t="s">
        <v>127</v>
      </c>
      <c r="AX45" s="179"/>
      <c r="AY45" s="179"/>
      <c r="AZ45" s="179"/>
      <c r="BA45" s="179"/>
      <c r="BB45" s="179"/>
      <c r="BC45" s="94"/>
      <c r="BD45" s="81"/>
      <c r="BE45" s="178" t="s">
        <v>127</v>
      </c>
      <c r="BF45" s="179"/>
      <c r="BG45" s="179"/>
      <c r="BH45" s="179"/>
      <c r="BI45" s="179"/>
      <c r="BJ45" s="179"/>
      <c r="BK45" s="94"/>
    </row>
    <row r="46" spans="1:63" s="28" customFormat="1" ht="15" x14ac:dyDescent="0.25">
      <c r="A46" s="49"/>
      <c r="B46" s="50" t="s">
        <v>61</v>
      </c>
      <c r="C46" s="51"/>
      <c r="D46" s="52">
        <v>72</v>
      </c>
      <c r="E46" s="52"/>
      <c r="F46" s="52">
        <v>11621</v>
      </c>
      <c r="G46" s="27">
        <f>SUM(F46/D46)</f>
        <v>161.40277777777777</v>
      </c>
      <c r="H46" s="89"/>
      <c r="I46" s="165" t="s">
        <v>129</v>
      </c>
      <c r="J46" s="166"/>
      <c r="K46" s="166"/>
      <c r="L46" s="166"/>
      <c r="M46" s="166"/>
      <c r="N46" s="166"/>
      <c r="O46" s="29"/>
      <c r="Q46" s="165" t="s">
        <v>129</v>
      </c>
      <c r="R46" s="166"/>
      <c r="S46" s="166"/>
      <c r="T46" s="166"/>
      <c r="U46" s="166"/>
      <c r="V46" s="166"/>
      <c r="W46" s="29"/>
      <c r="Y46" s="49"/>
      <c r="Z46" s="50" t="s">
        <v>61</v>
      </c>
      <c r="AA46" s="51"/>
      <c r="AB46" s="52">
        <v>90</v>
      </c>
      <c r="AC46" s="52"/>
      <c r="AD46" s="52">
        <v>15221</v>
      </c>
      <c r="AE46" s="27">
        <v>169.12222222222223</v>
      </c>
      <c r="AG46" s="49"/>
      <c r="AH46" s="50" t="s">
        <v>61</v>
      </c>
      <c r="AI46" s="51"/>
      <c r="AJ46" s="52">
        <v>84</v>
      </c>
      <c r="AK46" s="52"/>
      <c r="AL46" s="52">
        <v>14379</v>
      </c>
      <c r="AM46" s="27">
        <v>171.17857142857142</v>
      </c>
      <c r="AN46" s="29"/>
      <c r="AO46" s="49"/>
      <c r="AP46" s="50" t="s">
        <v>61</v>
      </c>
      <c r="AQ46" s="51"/>
      <c r="AR46" s="52">
        <v>84</v>
      </c>
      <c r="AS46" s="52"/>
      <c r="AT46" s="52">
        <v>14379</v>
      </c>
      <c r="AU46" s="27">
        <v>171.17857142857142</v>
      </c>
      <c r="AV46" s="29"/>
      <c r="AW46" s="74"/>
      <c r="AX46" s="75" t="s">
        <v>61</v>
      </c>
      <c r="AY46" s="76"/>
      <c r="AZ46" s="77">
        <v>108</v>
      </c>
      <c r="BA46" s="77"/>
      <c r="BB46" s="77">
        <v>19488</v>
      </c>
      <c r="BC46" s="78">
        <v>180.44444444444446</v>
      </c>
      <c r="BD46" s="79"/>
      <c r="BE46" s="74"/>
      <c r="BF46" s="75" t="s">
        <v>61</v>
      </c>
      <c r="BG46" s="76"/>
      <c r="BH46" s="77">
        <v>126</v>
      </c>
      <c r="BI46" s="77"/>
      <c r="BJ46" s="77">
        <v>22281</v>
      </c>
      <c r="BK46" s="78">
        <v>176.83</v>
      </c>
    </row>
    <row r="47" spans="1:63" s="21" customFormat="1" ht="15" x14ac:dyDescent="0.25">
      <c r="A47" s="165" t="s">
        <v>128</v>
      </c>
      <c r="B47" s="166"/>
      <c r="C47" s="166"/>
      <c r="D47" s="166"/>
      <c r="E47" s="166"/>
      <c r="F47" s="166"/>
      <c r="G47" s="29"/>
      <c r="H47" s="81"/>
      <c r="I47" s="49"/>
      <c r="J47" s="50" t="s">
        <v>61</v>
      </c>
      <c r="K47" s="51"/>
      <c r="L47" s="52">
        <f>SUM(Trio!J98)</f>
        <v>6</v>
      </c>
      <c r="M47" s="52"/>
      <c r="N47" s="52">
        <f>SUM(Trio!I98)</f>
        <v>626</v>
      </c>
      <c r="O47" s="27">
        <f>SUM(N47/L47)</f>
        <v>104.33333333333333</v>
      </c>
      <c r="Q47" s="49"/>
      <c r="R47" s="50" t="s">
        <v>61</v>
      </c>
      <c r="S47" s="51"/>
      <c r="T47" s="52">
        <v>132</v>
      </c>
      <c r="U47" s="52"/>
      <c r="V47" s="52">
        <v>19948</v>
      </c>
      <c r="W47" s="27">
        <v>147.07333333333332</v>
      </c>
      <c r="Y47" s="165" t="s">
        <v>128</v>
      </c>
      <c r="Z47" s="166"/>
      <c r="AA47" s="166"/>
      <c r="AB47" s="166"/>
      <c r="AC47" s="166"/>
      <c r="AD47" s="166"/>
      <c r="AE47" s="29"/>
      <c r="AG47" s="165" t="s">
        <v>128</v>
      </c>
      <c r="AH47" s="166"/>
      <c r="AI47" s="166"/>
      <c r="AJ47" s="166"/>
      <c r="AK47" s="166"/>
      <c r="AL47" s="166"/>
      <c r="AM47" s="29"/>
      <c r="AN47" s="29"/>
      <c r="AO47" s="165" t="s">
        <v>128</v>
      </c>
      <c r="AP47" s="166"/>
      <c r="AQ47" s="166"/>
      <c r="AR47" s="166"/>
      <c r="AS47" s="166"/>
      <c r="AT47" s="166"/>
      <c r="AU47" s="29"/>
      <c r="AV47" s="29"/>
      <c r="AW47" s="178" t="s">
        <v>128</v>
      </c>
      <c r="AX47" s="179"/>
      <c r="AY47" s="179"/>
      <c r="AZ47" s="179"/>
      <c r="BA47" s="179"/>
      <c r="BB47" s="179"/>
      <c r="BC47" s="94"/>
      <c r="BD47" s="79"/>
      <c r="BE47" s="178" t="s">
        <v>128</v>
      </c>
      <c r="BF47" s="179"/>
      <c r="BG47" s="179"/>
      <c r="BH47" s="179"/>
      <c r="BI47" s="179"/>
      <c r="BJ47" s="179"/>
      <c r="BK47" s="94"/>
    </row>
    <row r="48" spans="1:63" s="28" customFormat="1" ht="15" x14ac:dyDescent="0.25">
      <c r="A48" s="49"/>
      <c r="B48" s="50" t="s">
        <v>61</v>
      </c>
      <c r="C48" s="51"/>
      <c r="D48" s="52">
        <v>180</v>
      </c>
      <c r="E48" s="52"/>
      <c r="F48" s="52">
        <v>26845</v>
      </c>
      <c r="G48" s="27">
        <f>SUM(F48/D48)</f>
        <v>149.13888888888889</v>
      </c>
      <c r="H48" s="89"/>
      <c r="I48" s="165" t="s">
        <v>130</v>
      </c>
      <c r="J48" s="166"/>
      <c r="K48" s="166"/>
      <c r="L48" s="166"/>
      <c r="M48" s="166"/>
      <c r="N48" s="166"/>
      <c r="O48" s="29"/>
      <c r="Q48" s="165" t="s">
        <v>130</v>
      </c>
      <c r="R48" s="166"/>
      <c r="S48" s="166"/>
      <c r="T48" s="166"/>
      <c r="U48" s="166"/>
      <c r="V48" s="166"/>
      <c r="W48" s="29"/>
      <c r="Y48" s="49"/>
      <c r="Z48" s="50" t="s">
        <v>61</v>
      </c>
      <c r="AA48" s="51"/>
      <c r="AB48" s="52">
        <v>102</v>
      </c>
      <c r="AC48" s="52"/>
      <c r="AD48" s="52">
        <v>15861</v>
      </c>
      <c r="AE48" s="27">
        <v>155.5</v>
      </c>
      <c r="AG48" s="49"/>
      <c r="AH48" s="50" t="s">
        <v>61</v>
      </c>
      <c r="AI48" s="51"/>
      <c r="AJ48" s="52">
        <v>96</v>
      </c>
      <c r="AK48" s="52"/>
      <c r="AL48" s="52">
        <v>15213</v>
      </c>
      <c r="AM48" s="27">
        <v>158.46875</v>
      </c>
      <c r="AN48" s="29"/>
      <c r="AO48" s="49"/>
      <c r="AP48" s="50" t="s">
        <v>61</v>
      </c>
      <c r="AQ48" s="51"/>
      <c r="AR48" s="52">
        <v>96</v>
      </c>
      <c r="AS48" s="52"/>
      <c r="AT48" s="52">
        <v>15213</v>
      </c>
      <c r="AU48" s="27">
        <v>158.46875</v>
      </c>
      <c r="AV48" s="29"/>
      <c r="AW48" s="74"/>
      <c r="AX48" s="75" t="s">
        <v>61</v>
      </c>
      <c r="AY48" s="76"/>
      <c r="AZ48" s="77">
        <v>162</v>
      </c>
      <c r="BA48" s="77"/>
      <c r="BB48" s="77">
        <v>25575</v>
      </c>
      <c r="BC48" s="78">
        <v>157.87037037037038</v>
      </c>
      <c r="BD48" s="79"/>
      <c r="BE48" s="74"/>
      <c r="BF48" s="75" t="s">
        <v>61</v>
      </c>
      <c r="BG48" s="76"/>
      <c r="BH48" s="77">
        <v>150</v>
      </c>
      <c r="BI48" s="77"/>
      <c r="BJ48" s="77">
        <v>24534</v>
      </c>
      <c r="BK48" s="78">
        <v>163.56</v>
      </c>
    </row>
    <row r="49" spans="1:63" x14ac:dyDescent="0.25">
      <c r="A49" s="165" t="s">
        <v>129</v>
      </c>
      <c r="B49" s="166"/>
      <c r="C49" s="166"/>
      <c r="D49" s="166"/>
      <c r="E49" s="166"/>
      <c r="F49" s="166"/>
      <c r="G49" s="29"/>
      <c r="I49" s="49"/>
      <c r="J49" s="50" t="s">
        <v>61</v>
      </c>
      <c r="K49" s="51"/>
      <c r="L49" s="52"/>
      <c r="M49" s="52"/>
      <c r="N49" s="52"/>
      <c r="O49" s="27"/>
      <c r="Q49" s="49"/>
      <c r="R49" s="50" t="s">
        <v>61</v>
      </c>
      <c r="S49" s="51"/>
      <c r="T49" s="52"/>
      <c r="U49" s="52"/>
      <c r="V49" s="52"/>
      <c r="W49" s="27"/>
      <c r="Y49" s="165" t="s">
        <v>129</v>
      </c>
      <c r="Z49" s="166"/>
      <c r="AA49" s="166"/>
      <c r="AB49" s="166"/>
      <c r="AC49" s="166"/>
      <c r="AD49" s="166"/>
      <c r="AE49" s="29"/>
      <c r="AG49" s="165" t="s">
        <v>129</v>
      </c>
      <c r="AH49" s="166"/>
      <c r="AI49" s="166"/>
      <c r="AJ49" s="166"/>
      <c r="AK49" s="166"/>
      <c r="AL49" s="166"/>
      <c r="AM49" s="29"/>
      <c r="AO49" s="165" t="s">
        <v>129</v>
      </c>
      <c r="AP49" s="166"/>
      <c r="AQ49" s="166"/>
      <c r="AR49" s="166"/>
      <c r="AS49" s="166"/>
      <c r="AT49" s="166"/>
      <c r="AU49" s="29"/>
      <c r="AW49" s="178" t="s">
        <v>129</v>
      </c>
      <c r="AX49" s="179"/>
      <c r="AY49" s="179"/>
      <c r="AZ49" s="179"/>
      <c r="BA49" s="179"/>
      <c r="BB49" s="179"/>
      <c r="BC49" s="94"/>
      <c r="BD49"/>
      <c r="BE49" s="178" t="s">
        <v>129</v>
      </c>
      <c r="BF49" s="179"/>
      <c r="BG49" s="179"/>
      <c r="BH49" s="179"/>
      <c r="BI49" s="179"/>
      <c r="BJ49" s="179"/>
      <c r="BK49" s="94"/>
    </row>
    <row r="50" spans="1:63" s="20" customFormat="1" ht="15" x14ac:dyDescent="0.25">
      <c r="A50" s="49"/>
      <c r="B50" s="50" t="s">
        <v>61</v>
      </c>
      <c r="C50" s="51"/>
      <c r="D50" s="52">
        <v>144</v>
      </c>
      <c r="E50" s="52"/>
      <c r="F50" s="52">
        <v>25360</v>
      </c>
      <c r="G50" s="27">
        <f>SUM(F50/D50)</f>
        <v>176.11111111111111</v>
      </c>
      <c r="H50" s="72"/>
      <c r="I50" s="42"/>
      <c r="J50" s="43"/>
      <c r="K50" s="44"/>
      <c r="L50" s="45"/>
      <c r="M50" s="45"/>
      <c r="N50" s="45"/>
      <c r="O50" s="46"/>
      <c r="Q50" s="42"/>
      <c r="R50" s="43"/>
      <c r="S50" s="44"/>
      <c r="T50" s="45"/>
      <c r="U50" s="45"/>
      <c r="V50" s="45"/>
      <c r="W50" s="46"/>
      <c r="Y50" s="49"/>
      <c r="Z50" s="50" t="s">
        <v>61</v>
      </c>
      <c r="AA50" s="51"/>
      <c r="AB50" s="52">
        <v>150</v>
      </c>
      <c r="AC50" s="52"/>
      <c r="AD50" s="52">
        <v>22061</v>
      </c>
      <c r="AE50" s="27">
        <v>147.07333333333332</v>
      </c>
      <c r="AG50" s="49"/>
      <c r="AH50" s="50" t="s">
        <v>61</v>
      </c>
      <c r="AI50" s="51"/>
      <c r="AJ50" s="52">
        <v>114</v>
      </c>
      <c r="AK50" s="52"/>
      <c r="AL50" s="52">
        <v>17955</v>
      </c>
      <c r="AM50" s="27">
        <v>157.5</v>
      </c>
      <c r="AO50" s="49"/>
      <c r="AP50" s="50" t="s">
        <v>61</v>
      </c>
      <c r="AQ50" s="51"/>
      <c r="AR50" s="52">
        <v>120</v>
      </c>
      <c r="AS50" s="52"/>
      <c r="AT50" s="52">
        <v>18490</v>
      </c>
      <c r="AU50" s="27">
        <v>154.08333333333334</v>
      </c>
      <c r="AW50" s="74"/>
      <c r="AX50" s="75" t="s">
        <v>61</v>
      </c>
      <c r="AY50" s="76"/>
      <c r="AZ50" s="77">
        <v>138</v>
      </c>
      <c r="BA50" s="77"/>
      <c r="BB50" s="77">
        <v>21395</v>
      </c>
      <c r="BC50" s="78">
        <v>155.03623188405797</v>
      </c>
      <c r="BD50" s="72"/>
      <c r="BE50" s="74"/>
      <c r="BF50" s="75" t="s">
        <v>61</v>
      </c>
      <c r="BG50" s="76"/>
      <c r="BH50" s="77">
        <v>138</v>
      </c>
      <c r="BI50" s="77"/>
      <c r="BJ50" s="77">
        <v>21626</v>
      </c>
      <c r="BK50" s="78">
        <v>156.71</v>
      </c>
    </row>
    <row r="51" spans="1:63" s="28" customFormat="1" ht="15" x14ac:dyDescent="0.25">
      <c r="A51" s="165" t="s">
        <v>130</v>
      </c>
      <c r="B51" s="166"/>
      <c r="C51" s="166"/>
      <c r="D51" s="166"/>
      <c r="E51" s="166"/>
      <c r="F51" s="166"/>
      <c r="G51" s="29"/>
      <c r="H51" s="89"/>
      <c r="I51" s="42"/>
      <c r="J51" s="43" t="s">
        <v>113</v>
      </c>
      <c r="K51" s="44"/>
      <c r="L51" s="45" t="e">
        <f>SUM(L41,L43,L45,L47)</f>
        <v>#REF!</v>
      </c>
      <c r="M51" s="45"/>
      <c r="N51" s="45" t="e">
        <f>SUM(N41,N43,N45,N47)</f>
        <v>#REF!</v>
      </c>
      <c r="O51" s="46" t="e">
        <f>SUM(N51/L51)</f>
        <v>#REF!</v>
      </c>
      <c r="Q51" s="42"/>
      <c r="R51" s="43" t="s">
        <v>113</v>
      </c>
      <c r="S51" s="44"/>
      <c r="T51" s="45">
        <v>516</v>
      </c>
      <c r="U51" s="45"/>
      <c r="V51" s="45">
        <v>83605</v>
      </c>
      <c r="W51" s="46">
        <v>162.02519379844961</v>
      </c>
      <c r="Y51" s="165" t="s">
        <v>130</v>
      </c>
      <c r="Z51" s="166"/>
      <c r="AA51" s="166"/>
      <c r="AB51" s="166"/>
      <c r="AC51" s="166"/>
      <c r="AD51" s="166"/>
      <c r="AE51" s="29"/>
      <c r="AG51" s="165" t="s">
        <v>130</v>
      </c>
      <c r="AH51" s="166"/>
      <c r="AI51" s="166"/>
      <c r="AJ51" s="166"/>
      <c r="AK51" s="166"/>
      <c r="AL51" s="166"/>
      <c r="AM51" s="29"/>
      <c r="AN51" s="29"/>
      <c r="AO51" s="165" t="s">
        <v>130</v>
      </c>
      <c r="AP51" s="166"/>
      <c r="AQ51" s="166"/>
      <c r="AR51" s="166"/>
      <c r="AS51" s="166"/>
      <c r="AT51" s="166"/>
      <c r="AU51" s="29"/>
      <c r="AV51" s="29"/>
      <c r="AW51" s="178" t="s">
        <v>130</v>
      </c>
      <c r="AX51" s="179"/>
      <c r="AY51" s="179"/>
      <c r="AZ51" s="179"/>
      <c r="BA51" s="179"/>
      <c r="BB51" s="179"/>
      <c r="BC51" s="94"/>
      <c r="BD51" s="79"/>
      <c r="BE51" s="178" t="s">
        <v>130</v>
      </c>
      <c r="BF51" s="179"/>
      <c r="BG51" s="179"/>
      <c r="BH51" s="179"/>
      <c r="BI51" s="179"/>
      <c r="BJ51" s="179"/>
      <c r="BK51" s="94"/>
    </row>
    <row r="52" spans="1:63" s="20" customFormat="1" ht="15" x14ac:dyDescent="0.25">
      <c r="A52" s="49"/>
      <c r="B52" s="50" t="s">
        <v>61</v>
      </c>
      <c r="C52" s="51"/>
      <c r="D52" s="52">
        <v>18</v>
      </c>
      <c r="E52" s="52"/>
      <c r="F52" s="52">
        <v>2786</v>
      </c>
      <c r="G52" s="27">
        <f>SUM(F52/D52)</f>
        <v>154.77777777777777</v>
      </c>
      <c r="H52" s="72"/>
      <c r="I52" s="15"/>
      <c r="J52" s="15"/>
      <c r="K52" s="15"/>
      <c r="L52" s="15"/>
      <c r="M52" s="15"/>
      <c r="N52" s="48"/>
      <c r="O52" s="48"/>
      <c r="Q52" s="15"/>
      <c r="R52" s="15"/>
      <c r="S52" s="15"/>
      <c r="T52" s="15"/>
      <c r="U52" s="15"/>
      <c r="V52" s="48"/>
      <c r="W52" s="48"/>
      <c r="Y52" s="49"/>
      <c r="Z52" s="50" t="s">
        <v>61</v>
      </c>
      <c r="AA52" s="51"/>
      <c r="AB52" s="52">
        <v>36</v>
      </c>
      <c r="AC52" s="52"/>
      <c r="AD52" s="52">
        <v>5454</v>
      </c>
      <c r="AE52" s="27">
        <v>151.5</v>
      </c>
      <c r="AG52" s="49"/>
      <c r="AH52" s="50" t="s">
        <v>61</v>
      </c>
      <c r="AI52" s="51"/>
      <c r="AJ52" s="52">
        <v>18</v>
      </c>
      <c r="AK52" s="52"/>
      <c r="AL52" s="52">
        <v>2725</v>
      </c>
      <c r="AM52" s="27">
        <v>151.38888888888889</v>
      </c>
      <c r="AO52" s="49"/>
      <c r="AP52" s="50" t="s">
        <v>61</v>
      </c>
      <c r="AQ52" s="51"/>
      <c r="AR52" s="52"/>
      <c r="AS52" s="52"/>
      <c r="AT52" s="52"/>
      <c r="AU52" s="63"/>
      <c r="AW52" s="74"/>
      <c r="AX52" s="75" t="s">
        <v>61</v>
      </c>
      <c r="AY52" s="76"/>
      <c r="AZ52" s="77">
        <v>18</v>
      </c>
      <c r="BA52" s="77"/>
      <c r="BB52" s="77">
        <v>3105</v>
      </c>
      <c r="BC52" s="78">
        <v>172.5</v>
      </c>
      <c r="BD52" s="72"/>
      <c r="BE52" s="74"/>
      <c r="BF52" s="75" t="s">
        <v>61</v>
      </c>
      <c r="BG52" s="76"/>
      <c r="BH52" s="77">
        <v>18</v>
      </c>
      <c r="BI52" s="77"/>
      <c r="BJ52" s="77">
        <v>3105</v>
      </c>
      <c r="BK52" s="78">
        <v>172.5</v>
      </c>
    </row>
    <row r="53" spans="1:63" s="28" customFormat="1" ht="15" x14ac:dyDescent="0.25">
      <c r="A53" s="42"/>
      <c r="B53" s="43"/>
      <c r="C53" s="44"/>
      <c r="D53" s="45"/>
      <c r="E53" s="45"/>
      <c r="F53" s="45"/>
      <c r="G53" s="46"/>
      <c r="H53" s="89"/>
      <c r="I53" s="165" t="s">
        <v>131</v>
      </c>
      <c r="J53" s="166"/>
      <c r="K53" s="166"/>
      <c r="L53" s="166"/>
      <c r="M53" s="166"/>
      <c r="N53" s="166"/>
      <c r="O53" s="166"/>
      <c r="Q53" s="165" t="s">
        <v>131</v>
      </c>
      <c r="R53" s="166"/>
      <c r="S53" s="166"/>
      <c r="T53" s="166"/>
      <c r="U53" s="166"/>
      <c r="V53" s="166"/>
      <c r="W53" s="166"/>
      <c r="Y53" s="42"/>
      <c r="Z53" s="43"/>
      <c r="AA53" s="44"/>
      <c r="AB53" s="45"/>
      <c r="AC53" s="45"/>
      <c r="AD53" s="45"/>
      <c r="AE53" s="46"/>
      <c r="AG53" s="42"/>
      <c r="AH53" s="43"/>
      <c r="AI53" s="44"/>
      <c r="AJ53" s="45"/>
      <c r="AK53" s="45"/>
      <c r="AL53" s="45"/>
      <c r="AM53" s="46"/>
      <c r="AN53" s="29"/>
      <c r="AO53" s="42"/>
      <c r="AP53" s="43"/>
      <c r="AQ53" s="44"/>
      <c r="AR53" s="45"/>
      <c r="AS53" s="45"/>
      <c r="AT53" s="45"/>
      <c r="AU53" s="46"/>
      <c r="AV53" s="29"/>
      <c r="AW53" s="84"/>
      <c r="AX53" s="85"/>
      <c r="AY53" s="86"/>
      <c r="AZ53" s="87"/>
      <c r="BA53" s="87"/>
      <c r="BB53" s="87"/>
      <c r="BC53" s="88"/>
      <c r="BD53" s="79"/>
      <c r="BE53" s="84"/>
      <c r="BF53" s="85"/>
      <c r="BG53" s="86"/>
      <c r="BH53" s="87"/>
      <c r="BI53" s="87"/>
      <c r="BJ53" s="87"/>
      <c r="BK53" s="88"/>
    </row>
    <row r="54" spans="1:63" s="20" customFormat="1" ht="15" x14ac:dyDescent="0.25">
      <c r="A54" s="42"/>
      <c r="B54" s="43" t="s">
        <v>113</v>
      </c>
      <c r="C54" s="44"/>
      <c r="D54" s="45">
        <f>SUM(D44,D46,D48,D50,D52)</f>
        <v>522</v>
      </c>
      <c r="E54" s="45"/>
      <c r="F54" s="47">
        <f>SUM(F44,F46,F48,F50)</f>
        <v>82664</v>
      </c>
      <c r="G54" s="46">
        <f>SUM(F54/D54)</f>
        <v>158.36015325670499</v>
      </c>
      <c r="H54" s="72"/>
      <c r="I54" s="49"/>
      <c r="J54" s="50" t="s">
        <v>61</v>
      </c>
      <c r="K54" s="53"/>
      <c r="L54" s="60">
        <f>SUM(Mixte!J27)</f>
        <v>132</v>
      </c>
      <c r="M54" s="53"/>
      <c r="N54" s="60">
        <f>SUM(Mixte!I27)</f>
        <v>18902</v>
      </c>
      <c r="O54" s="27">
        <f>SUM(N54/L54)</f>
        <v>143.19696969696969</v>
      </c>
      <c r="Q54" s="49"/>
      <c r="R54" s="50" t="s">
        <v>61</v>
      </c>
      <c r="S54" s="53"/>
      <c r="T54" s="60">
        <v>36</v>
      </c>
      <c r="U54" s="53"/>
      <c r="V54" s="60">
        <v>6250</v>
      </c>
      <c r="W54" s="27">
        <v>173.61099999999999</v>
      </c>
      <c r="Y54" s="42"/>
      <c r="Z54" s="43" t="s">
        <v>113</v>
      </c>
      <c r="AA54" s="44"/>
      <c r="AB54" s="45">
        <v>468</v>
      </c>
      <c r="AC54" s="45"/>
      <c r="AD54" s="45">
        <v>74780</v>
      </c>
      <c r="AE54" s="46">
        <v>159.7863247863248</v>
      </c>
      <c r="AG54" s="42"/>
      <c r="AH54" s="43" t="s">
        <v>113</v>
      </c>
      <c r="AI54" s="44"/>
      <c r="AJ54" s="45">
        <v>420</v>
      </c>
      <c r="AK54" s="45"/>
      <c r="AL54" s="45">
        <v>70068</v>
      </c>
      <c r="AM54" s="46">
        <v>166.82857142857142</v>
      </c>
      <c r="AN54" s="29"/>
      <c r="AO54" s="42"/>
      <c r="AP54" s="43" t="s">
        <v>113</v>
      </c>
      <c r="AQ54" s="44"/>
      <c r="AR54" s="45">
        <v>462</v>
      </c>
      <c r="AS54" s="45"/>
      <c r="AT54" s="45">
        <v>77037</v>
      </c>
      <c r="AU54" s="46">
        <v>166.74675324675326</v>
      </c>
      <c r="AV54" s="29"/>
      <c r="AW54" s="84"/>
      <c r="AX54" s="85" t="s">
        <v>113</v>
      </c>
      <c r="AY54" s="86"/>
      <c r="AZ54" s="87">
        <f>SUM(AZ46,AZ48,AZ50,AZ52)</f>
        <v>426</v>
      </c>
      <c r="BA54" s="87"/>
      <c r="BB54" s="87">
        <f>SUM(BB46,BB48,BB50,BB52)</f>
        <v>69563</v>
      </c>
      <c r="BC54" s="88">
        <f>SUM(BB54/AZ54)</f>
        <v>163.29342723004694</v>
      </c>
      <c r="BD54" s="79"/>
      <c r="BE54" s="84"/>
      <c r="BF54" s="85" t="s">
        <v>113</v>
      </c>
      <c r="BG54" s="86"/>
      <c r="BH54" s="87">
        <v>432</v>
      </c>
      <c r="BI54" s="87"/>
      <c r="BJ54" s="87">
        <v>71546</v>
      </c>
      <c r="BK54" s="88">
        <v>165.61574074074073</v>
      </c>
    </row>
    <row r="55" spans="1:63" s="28" customFormat="1" x14ac:dyDescent="0.25">
      <c r="A55" s="15"/>
      <c r="B55" s="15"/>
      <c r="C55" s="15"/>
      <c r="D55" s="15"/>
      <c r="E55" s="15"/>
      <c r="F55" s="48"/>
      <c r="G55" s="48"/>
      <c r="H55" s="89"/>
      <c r="I55" s="167" t="s">
        <v>132</v>
      </c>
      <c r="J55" s="168"/>
      <c r="K55" s="168"/>
      <c r="L55" s="168"/>
      <c r="M55" s="168"/>
      <c r="N55" s="168"/>
      <c r="O55" s="168"/>
      <c r="Q55" s="167" t="s">
        <v>132</v>
      </c>
      <c r="R55" s="168"/>
      <c r="S55" s="168"/>
      <c r="T55" s="168"/>
      <c r="U55" s="168"/>
      <c r="V55" s="168"/>
      <c r="W55" s="168"/>
      <c r="Y55" s="15"/>
      <c r="Z55" s="15"/>
      <c r="AA55" s="15"/>
      <c r="AB55" s="15"/>
      <c r="AC55" s="15"/>
      <c r="AD55" s="48"/>
      <c r="AE55" s="48"/>
      <c r="AG55" s="15"/>
      <c r="AH55" s="15"/>
      <c r="AI55" s="15"/>
      <c r="AJ55" s="15"/>
      <c r="AK55" s="15"/>
      <c r="AL55" s="48"/>
      <c r="AM55" s="48"/>
      <c r="AN55" s="20"/>
      <c r="AO55" s="15"/>
      <c r="AP55" s="15"/>
      <c r="AQ55" s="15"/>
      <c r="AR55" s="15"/>
      <c r="AS55" s="15"/>
      <c r="AT55" s="48"/>
      <c r="AU55" s="48"/>
      <c r="AV55" s="20"/>
      <c r="AW55"/>
      <c r="AX55"/>
      <c r="AY55"/>
      <c r="AZ55"/>
      <c r="BA55"/>
      <c r="BB55"/>
      <c r="BC55"/>
      <c r="BD55" s="72"/>
      <c r="BE55"/>
      <c r="BF55"/>
      <c r="BG55"/>
      <c r="BH55"/>
      <c r="BI55"/>
      <c r="BJ55"/>
      <c r="BK55"/>
    </row>
    <row r="56" spans="1:63" s="28" customFormat="1" x14ac:dyDescent="0.25">
      <c r="A56" s="165" t="s">
        <v>131</v>
      </c>
      <c r="B56" s="166"/>
      <c r="C56" s="166"/>
      <c r="D56" s="166"/>
      <c r="E56" s="166"/>
      <c r="F56" s="166"/>
      <c r="G56" s="166"/>
      <c r="H56" s="89"/>
      <c r="I56" s="49"/>
      <c r="J56" s="50" t="s">
        <v>61</v>
      </c>
      <c r="K56" s="53"/>
      <c r="L56" s="60">
        <f>SUM(Mixte!J53)</f>
        <v>132</v>
      </c>
      <c r="M56" s="53"/>
      <c r="N56" s="60">
        <f>SUM(Mixte!I53)</f>
        <v>20855</v>
      </c>
      <c r="O56" s="27">
        <f>SUM(N56/L56)</f>
        <v>157.99242424242425</v>
      </c>
      <c r="Q56" s="49"/>
      <c r="R56" s="50" t="s">
        <v>61</v>
      </c>
      <c r="S56" s="53"/>
      <c r="T56" s="60">
        <v>156</v>
      </c>
      <c r="U56" s="53"/>
      <c r="V56" s="60">
        <v>24276</v>
      </c>
      <c r="W56" s="27">
        <v>155.61500000000001</v>
      </c>
      <c r="Y56" s="165" t="s">
        <v>131</v>
      </c>
      <c r="Z56" s="166"/>
      <c r="AA56" s="166"/>
      <c r="AB56" s="166"/>
      <c r="AC56" s="166"/>
      <c r="AD56" s="166"/>
      <c r="AE56" s="166"/>
      <c r="AG56" s="165" t="s">
        <v>131</v>
      </c>
      <c r="AH56" s="166"/>
      <c r="AI56" s="166"/>
      <c r="AJ56" s="166"/>
      <c r="AK56" s="166"/>
      <c r="AL56" s="166"/>
      <c r="AM56" s="166"/>
      <c r="AN56" s="20"/>
      <c r="AO56" s="165" t="s">
        <v>131</v>
      </c>
      <c r="AP56" s="166"/>
      <c r="AQ56" s="166"/>
      <c r="AR56" s="166"/>
      <c r="AS56" s="166"/>
      <c r="AT56" s="166"/>
      <c r="AU56" s="166"/>
      <c r="AV56" s="20"/>
      <c r="AW56" s="165" t="s">
        <v>131</v>
      </c>
      <c r="AX56" s="166"/>
      <c r="AY56" s="166"/>
      <c r="AZ56" s="166"/>
      <c r="BA56" s="166"/>
      <c r="BB56" s="166"/>
      <c r="BC56" s="166"/>
      <c r="BD56"/>
      <c r="BE56" s="165" t="s">
        <v>131</v>
      </c>
      <c r="BF56" s="166"/>
      <c r="BG56" s="166"/>
      <c r="BH56" s="166"/>
      <c r="BI56" s="166"/>
      <c r="BJ56" s="166"/>
      <c r="BK56" s="166"/>
    </row>
    <row r="57" spans="1:63" s="28" customFormat="1" x14ac:dyDescent="0.25">
      <c r="A57" s="49"/>
      <c r="B57" s="50" t="s">
        <v>61</v>
      </c>
      <c r="C57" s="53"/>
      <c r="D57" s="60">
        <v>132</v>
      </c>
      <c r="E57" s="53"/>
      <c r="F57" s="60">
        <v>21187</v>
      </c>
      <c r="G57" s="27">
        <f>SUM(F57/D57)</f>
        <v>160.50757575757575</v>
      </c>
      <c r="H57" s="89"/>
      <c r="I57" s="15"/>
      <c r="J57" s="15"/>
      <c r="K57" s="15"/>
      <c r="L57" s="15"/>
      <c r="M57" s="15"/>
      <c r="N57" s="48"/>
      <c r="O57" s="48"/>
      <c r="Q57" s="15"/>
      <c r="R57" s="15"/>
      <c r="S57" s="15"/>
      <c r="T57" s="15"/>
      <c r="U57" s="15"/>
      <c r="V57" s="48"/>
      <c r="W57" s="48"/>
      <c r="Y57" s="49"/>
      <c r="Z57" s="50" t="s">
        <v>61</v>
      </c>
      <c r="AA57" s="53"/>
      <c r="AB57" s="60">
        <v>36</v>
      </c>
      <c r="AC57" s="53"/>
      <c r="AD57" s="60">
        <v>6341</v>
      </c>
      <c r="AE57" s="27">
        <v>176.13888888888889</v>
      </c>
      <c r="AG57" s="49"/>
      <c r="AH57" s="50" t="s">
        <v>61</v>
      </c>
      <c r="AI57" s="53"/>
      <c r="AJ57" s="60">
        <v>48</v>
      </c>
      <c r="AK57" s="53"/>
      <c r="AL57" s="60">
        <v>8716</v>
      </c>
      <c r="AM57" s="27">
        <v>181.58333333333334</v>
      </c>
      <c r="AN57" s="20"/>
      <c r="AO57" s="49"/>
      <c r="AP57" s="50" t="s">
        <v>61</v>
      </c>
      <c r="AQ57" s="53"/>
      <c r="AR57" s="60">
        <v>84</v>
      </c>
      <c r="AS57" s="53"/>
      <c r="AT57" s="60">
        <v>15080</v>
      </c>
      <c r="AU57" s="27">
        <v>179.52380952380952</v>
      </c>
      <c r="AV57" s="20"/>
      <c r="AW57" s="49"/>
      <c r="AX57" s="50" t="s">
        <v>61</v>
      </c>
      <c r="AY57" s="53"/>
      <c r="AZ57" s="60">
        <v>84</v>
      </c>
      <c r="BA57" s="53"/>
      <c r="BB57" s="60">
        <v>15242</v>
      </c>
      <c r="BC57" s="27">
        <v>181.45238095238096</v>
      </c>
      <c r="BD57"/>
      <c r="BE57" s="49"/>
      <c r="BF57" s="50" t="s">
        <v>61</v>
      </c>
      <c r="BG57" s="53"/>
      <c r="BH57" s="60">
        <v>84</v>
      </c>
      <c r="BI57" s="53"/>
      <c r="BJ57" s="60">
        <v>15132</v>
      </c>
      <c r="BK57" s="27">
        <v>180.14285714285714</v>
      </c>
    </row>
    <row r="58" spans="1:63" s="28" customFormat="1" x14ac:dyDescent="0.25">
      <c r="A58" s="167" t="s">
        <v>132</v>
      </c>
      <c r="B58" s="168"/>
      <c r="C58" s="168"/>
      <c r="D58" s="168"/>
      <c r="E58" s="168"/>
      <c r="F58" s="168"/>
      <c r="G58" s="168"/>
      <c r="H58" s="89"/>
      <c r="I58" s="15"/>
      <c r="J58" s="43" t="s">
        <v>113</v>
      </c>
      <c r="K58" s="44"/>
      <c r="L58" s="45">
        <f>SUM(L54,L56)</f>
        <v>264</v>
      </c>
      <c r="M58" s="45"/>
      <c r="N58" s="45">
        <f>SUM(N54,N56)</f>
        <v>39757</v>
      </c>
      <c r="O58" s="46">
        <f>SUM(N58/L58)</f>
        <v>150.59469696969697</v>
      </c>
      <c r="Q58" s="15"/>
      <c r="R58" s="43" t="s">
        <v>113</v>
      </c>
      <c r="S58" s="44"/>
      <c r="T58" s="45">
        <v>192</v>
      </c>
      <c r="U58" s="45"/>
      <c r="V58" s="45">
        <v>30526</v>
      </c>
      <c r="W58" s="46">
        <v>158.98958333333334</v>
      </c>
      <c r="Y58" s="167" t="s">
        <v>132</v>
      </c>
      <c r="Z58" s="168"/>
      <c r="AA58" s="168"/>
      <c r="AB58" s="168"/>
      <c r="AC58" s="168"/>
      <c r="AD58" s="168"/>
      <c r="AE58" s="168"/>
      <c r="AG58" s="167" t="s">
        <v>132</v>
      </c>
      <c r="AH58" s="168"/>
      <c r="AI58" s="168"/>
      <c r="AJ58" s="168"/>
      <c r="AK58" s="168"/>
      <c r="AL58" s="168"/>
      <c r="AM58" s="168"/>
      <c r="AN58" s="20"/>
      <c r="AO58" s="167" t="s">
        <v>132</v>
      </c>
      <c r="AP58" s="168"/>
      <c r="AQ58" s="168"/>
      <c r="AR58" s="168"/>
      <c r="AS58" s="168"/>
      <c r="AT58" s="168"/>
      <c r="AU58" s="168"/>
      <c r="AV58" s="20"/>
      <c r="AW58" s="167" t="s">
        <v>132</v>
      </c>
      <c r="AX58" s="168"/>
      <c r="AY58" s="168"/>
      <c r="AZ58" s="168"/>
      <c r="BA58" s="168"/>
      <c r="BB58" s="168"/>
      <c r="BC58" s="168"/>
      <c r="BD58"/>
      <c r="BE58" s="167" t="s">
        <v>132</v>
      </c>
      <c r="BF58" s="168"/>
      <c r="BG58" s="168"/>
      <c r="BH58" s="168"/>
      <c r="BI58" s="168"/>
      <c r="BJ58" s="168"/>
      <c r="BK58" s="168"/>
    </row>
    <row r="59" spans="1:63" s="28" customFormat="1" ht="15" x14ac:dyDescent="0.25">
      <c r="A59" s="49"/>
      <c r="B59" s="50" t="s">
        <v>61</v>
      </c>
      <c r="C59" s="53"/>
      <c r="D59" s="60">
        <v>132</v>
      </c>
      <c r="E59" s="53"/>
      <c r="F59" s="60">
        <v>18570</v>
      </c>
      <c r="G59" s="27">
        <f>SUM(F59/D59)</f>
        <v>140.68181818181819</v>
      </c>
      <c r="H59" s="89"/>
      <c r="I59" s="15"/>
      <c r="J59" s="15"/>
      <c r="K59" s="15"/>
      <c r="L59" s="15"/>
      <c r="M59" s="15"/>
      <c r="N59" s="48"/>
      <c r="O59" s="48"/>
      <c r="Q59" s="15"/>
      <c r="R59" s="15"/>
      <c r="S59" s="15"/>
      <c r="T59" s="15"/>
      <c r="U59" s="15"/>
      <c r="V59" s="48"/>
      <c r="W59" s="48"/>
      <c r="Y59" s="49"/>
      <c r="Z59" s="50" t="s">
        <v>61</v>
      </c>
      <c r="AA59" s="53"/>
      <c r="AB59" s="60">
        <v>144</v>
      </c>
      <c r="AC59" s="53"/>
      <c r="AD59" s="60">
        <v>22775</v>
      </c>
      <c r="AE59" s="27">
        <v>158.15972222222223</v>
      </c>
      <c r="AG59" s="49"/>
      <c r="AH59" s="50" t="s">
        <v>61</v>
      </c>
      <c r="AI59" s="53"/>
      <c r="AJ59" s="60">
        <v>108</v>
      </c>
      <c r="AK59" s="53"/>
      <c r="AL59" s="60">
        <v>16799</v>
      </c>
      <c r="AM59" s="27">
        <v>155.5462962962963</v>
      </c>
      <c r="AN59" s="20"/>
      <c r="AO59" s="49"/>
      <c r="AP59" s="50" t="s">
        <v>61</v>
      </c>
      <c r="AQ59" s="53"/>
      <c r="AR59" s="60">
        <v>156</v>
      </c>
      <c r="AS59" s="53"/>
      <c r="AT59" s="60">
        <v>25800</v>
      </c>
      <c r="AU59" s="27">
        <v>165.38461538461539</v>
      </c>
      <c r="AV59" s="20"/>
      <c r="AW59" s="49"/>
      <c r="AX59" s="50" t="s">
        <v>61</v>
      </c>
      <c r="AY59" s="53"/>
      <c r="AZ59" s="60">
        <v>156</v>
      </c>
      <c r="BA59" s="53"/>
      <c r="BB59" s="60">
        <v>25313</v>
      </c>
      <c r="BC59" s="27">
        <v>162.26282051282053</v>
      </c>
      <c r="BD59" s="79"/>
      <c r="BE59" s="49"/>
      <c r="BF59" s="50" t="s">
        <v>61</v>
      </c>
      <c r="BG59" s="53"/>
      <c r="BH59" s="60">
        <v>204</v>
      </c>
      <c r="BI59" s="53"/>
      <c r="BJ59" s="60">
        <v>33363</v>
      </c>
      <c r="BK59" s="27">
        <v>163.54411764705881</v>
      </c>
    </row>
    <row r="60" spans="1:63" s="28" customFormat="1" x14ac:dyDescent="0.25">
      <c r="A60" s="15"/>
      <c r="B60" s="15"/>
      <c r="C60" s="15"/>
      <c r="D60" s="15"/>
      <c r="E60" s="15"/>
      <c r="F60" s="48"/>
      <c r="G60" s="48"/>
      <c r="H60" s="89"/>
      <c r="I60" s="15"/>
      <c r="J60" s="15"/>
      <c r="K60" s="15"/>
      <c r="L60" s="15"/>
      <c r="M60" s="15"/>
      <c r="N60" s="48"/>
      <c r="O60" s="48"/>
      <c r="Q60" s="15"/>
      <c r="R60" s="15"/>
      <c r="S60" s="15"/>
      <c r="T60" s="87"/>
      <c r="U60" s="87"/>
      <c r="V60" s="137"/>
      <c r="W60" s="48"/>
      <c r="Y60" s="15"/>
      <c r="Z60" s="15"/>
      <c r="AA60" s="15"/>
      <c r="AB60" s="15"/>
      <c r="AC60" s="15"/>
      <c r="AD60" s="48"/>
      <c r="AE60" s="48"/>
      <c r="AG60" s="15"/>
      <c r="AH60" s="15"/>
      <c r="AI60" s="15"/>
      <c r="AJ60" s="15"/>
      <c r="AK60" s="15"/>
      <c r="AL60" s="48"/>
      <c r="AM60" s="48"/>
      <c r="AN60" s="20"/>
      <c r="AO60" s="15"/>
      <c r="AP60" s="15"/>
      <c r="AQ60" s="15"/>
      <c r="AR60" s="15"/>
      <c r="AS60" s="15"/>
      <c r="AT60" s="48"/>
      <c r="AU60" s="48"/>
      <c r="AV60" s="20"/>
      <c r="AW60" s="15"/>
      <c r="AX60" s="15"/>
      <c r="AY60" s="15"/>
      <c r="AZ60" s="15"/>
      <c r="BA60" s="15"/>
      <c r="BB60" s="48"/>
      <c r="BC60" s="48"/>
      <c r="BD60"/>
      <c r="BE60" s="15"/>
      <c r="BF60" s="15"/>
      <c r="BG60" s="15"/>
      <c r="BH60" s="15"/>
      <c r="BI60" s="15"/>
      <c r="BJ60" s="48"/>
      <c r="BK60" s="48"/>
    </row>
    <row r="61" spans="1:63" s="28" customFormat="1" ht="18" x14ac:dyDescent="0.25">
      <c r="A61" s="15"/>
      <c r="B61" s="43" t="s">
        <v>113</v>
      </c>
      <c r="C61" s="44"/>
      <c r="D61" s="45">
        <f>SUM(D57,D59)</f>
        <v>264</v>
      </c>
      <c r="E61" s="45"/>
      <c r="F61" s="45">
        <f>SUM(F57,F59)</f>
        <v>39757</v>
      </c>
      <c r="G61" s="46">
        <f>SUM(F61/D61)</f>
        <v>150.59469696969697</v>
      </c>
      <c r="H61" s="89"/>
      <c r="I61" s="64"/>
      <c r="J61" s="65" t="s">
        <v>133</v>
      </c>
      <c r="K61" s="66"/>
      <c r="L61" s="67" t="e">
        <f>SUM(L13,L25,L37,L51,L58)</f>
        <v>#REF!</v>
      </c>
      <c r="M61" s="68"/>
      <c r="N61" s="67" t="e">
        <f>SUM(N13,N25,N37,N51,N58)</f>
        <v>#REF!</v>
      </c>
      <c r="O61" s="46" t="e">
        <f>SUM(N61/L61)</f>
        <v>#REF!</v>
      </c>
      <c r="Q61" s="64"/>
      <c r="R61" s="65" t="s">
        <v>133</v>
      </c>
      <c r="S61" s="66"/>
      <c r="T61" s="67">
        <v>2148</v>
      </c>
      <c r="U61" s="68"/>
      <c r="V61" s="67">
        <v>348452</v>
      </c>
      <c r="W61" s="46">
        <v>162.22160148975792</v>
      </c>
      <c r="Y61" s="15"/>
      <c r="Z61" s="43" t="s">
        <v>113</v>
      </c>
      <c r="AA61" s="44"/>
      <c r="AB61" s="45">
        <v>180</v>
      </c>
      <c r="AC61" s="45"/>
      <c r="AD61" s="45">
        <v>29116</v>
      </c>
      <c r="AE61" s="46">
        <v>161.75555555555556</v>
      </c>
      <c r="AG61" s="15"/>
      <c r="AH61" s="43" t="s">
        <v>113</v>
      </c>
      <c r="AI61" s="44"/>
      <c r="AJ61" s="45">
        <v>156</v>
      </c>
      <c r="AK61" s="45"/>
      <c r="AL61" s="45">
        <v>25515</v>
      </c>
      <c r="AM61" s="46">
        <v>163.55769230769232</v>
      </c>
      <c r="AN61" s="20"/>
      <c r="AO61" s="15"/>
      <c r="AP61" s="43" t="s">
        <v>113</v>
      </c>
      <c r="AQ61" s="44"/>
      <c r="AR61" s="45">
        <v>240</v>
      </c>
      <c r="AS61" s="45"/>
      <c r="AT61" s="45">
        <v>40880</v>
      </c>
      <c r="AU61" s="46">
        <v>170.33333333333334</v>
      </c>
      <c r="AV61" s="20"/>
      <c r="AW61" s="15"/>
      <c r="AX61" s="43" t="s">
        <v>113</v>
      </c>
      <c r="AY61" s="44"/>
      <c r="AZ61" s="45">
        <v>240</v>
      </c>
      <c r="BA61" s="45"/>
      <c r="BB61" s="45">
        <v>40555</v>
      </c>
      <c r="BC61" s="27">
        <v>168.97916666666666</v>
      </c>
      <c r="BD61"/>
      <c r="BE61" s="15"/>
      <c r="BF61" s="43" t="s">
        <v>113</v>
      </c>
      <c r="BG61" s="44"/>
      <c r="BH61" s="45">
        <v>288</v>
      </c>
      <c r="BI61" s="45"/>
      <c r="BJ61" s="45">
        <v>48495</v>
      </c>
      <c r="BK61" s="27">
        <v>168.38541666666666</v>
      </c>
    </row>
    <row r="62" spans="1:63" s="28" customFormat="1" x14ac:dyDescent="0.25">
      <c r="A62" s="15"/>
      <c r="B62" s="15"/>
      <c r="C62" s="15"/>
      <c r="D62" s="15"/>
      <c r="E62" s="15"/>
      <c r="F62" s="48"/>
      <c r="G62" s="48"/>
      <c r="H62" s="89"/>
      <c r="I62" s="15"/>
      <c r="J62" s="15"/>
      <c r="K62" s="15"/>
      <c r="L62" s="15"/>
      <c r="M62" s="15"/>
      <c r="N62" s="15"/>
      <c r="O62" s="15"/>
      <c r="Q62" s="15"/>
      <c r="R62" s="15"/>
      <c r="S62" s="15"/>
      <c r="T62" s="15"/>
      <c r="U62" s="15"/>
      <c r="V62" s="15"/>
      <c r="W62" s="15"/>
      <c r="Y62" s="15"/>
      <c r="Z62" s="15"/>
      <c r="AA62" s="15"/>
      <c r="AB62" s="15"/>
      <c r="AC62" s="15"/>
      <c r="AD62" s="48"/>
      <c r="AE62" s="48"/>
      <c r="AG62" s="15"/>
      <c r="AH62" s="15"/>
      <c r="AI62" s="15"/>
      <c r="AJ62" s="15"/>
      <c r="AK62" s="15"/>
      <c r="AL62" s="48"/>
      <c r="AM62" s="48"/>
      <c r="AN62" s="20"/>
      <c r="AO62" s="15"/>
      <c r="AP62" s="15"/>
      <c r="AQ62" s="15"/>
      <c r="AR62" s="15"/>
      <c r="AS62" s="15"/>
      <c r="AT62" s="48"/>
      <c r="AU62" s="48"/>
      <c r="AV62" s="20"/>
      <c r="AW62" s="15"/>
      <c r="AX62" s="15"/>
      <c r="AY62" s="15"/>
      <c r="AZ62" s="15"/>
      <c r="BA62" s="15"/>
      <c r="BB62" s="48"/>
      <c r="BC62" s="48"/>
      <c r="BD62"/>
      <c r="BE62" s="15"/>
      <c r="BF62" s="15"/>
      <c r="BG62" s="15"/>
      <c r="BH62" s="15"/>
      <c r="BI62" s="15"/>
      <c r="BJ62" s="48"/>
      <c r="BK62" s="48"/>
    </row>
    <row r="63" spans="1:63" s="28" customFormat="1" x14ac:dyDescent="0.25">
      <c r="A63" s="15"/>
      <c r="B63" s="15"/>
      <c r="C63" s="15"/>
      <c r="D63" s="87"/>
      <c r="E63" s="87"/>
      <c r="F63" s="137"/>
      <c r="G63" s="48"/>
      <c r="H63" s="89"/>
      <c r="I63" s="15"/>
      <c r="J63" s="15"/>
      <c r="K63" s="15"/>
      <c r="L63" s="15"/>
      <c r="M63" s="15"/>
      <c r="N63" s="15"/>
      <c r="O63" s="15"/>
      <c r="Q63" s="15"/>
      <c r="R63" s="15"/>
      <c r="S63" s="15"/>
      <c r="T63" s="15"/>
      <c r="U63" s="15"/>
      <c r="V63" s="15"/>
      <c r="W63" s="15"/>
      <c r="Y63" s="15"/>
      <c r="Z63" s="15"/>
      <c r="AA63" s="15"/>
      <c r="AB63" s="15"/>
      <c r="AC63" s="15"/>
      <c r="AD63" s="48"/>
      <c r="AE63" s="48"/>
      <c r="AG63" s="15"/>
      <c r="AH63" s="15"/>
      <c r="AI63" s="15"/>
      <c r="AJ63" s="15"/>
      <c r="AK63" s="15"/>
      <c r="AL63" s="48"/>
      <c r="AM63" s="48"/>
      <c r="AN63" s="20"/>
      <c r="AO63" s="15"/>
      <c r="AP63" s="15"/>
      <c r="AQ63" s="15"/>
      <c r="AR63" s="15"/>
      <c r="AS63" s="15"/>
      <c r="AT63" s="48"/>
      <c r="AU63" s="48"/>
      <c r="AV63" s="20"/>
      <c r="AW63" s="15"/>
      <c r="AX63" s="15"/>
      <c r="AY63" s="15"/>
      <c r="AZ63" s="15"/>
      <c r="BA63" s="15"/>
      <c r="BB63" s="48"/>
      <c r="BC63" s="48"/>
      <c r="BD63"/>
      <c r="BE63" s="15"/>
      <c r="BF63" s="15"/>
      <c r="BG63" s="15"/>
      <c r="BH63" s="15"/>
      <c r="BI63" s="15"/>
      <c r="BJ63" s="48"/>
      <c r="BK63" s="48"/>
    </row>
    <row r="64" spans="1:63" s="28" customFormat="1" x14ac:dyDescent="0.25">
      <c r="A64" s="15"/>
      <c r="B64" s="15"/>
      <c r="C64" s="15"/>
      <c r="D64" s="15"/>
      <c r="E64" s="15"/>
      <c r="F64" s="48"/>
      <c r="G64" s="48"/>
      <c r="H64" s="89"/>
      <c r="I64" s="15"/>
      <c r="J64" s="15"/>
      <c r="K64" s="15"/>
      <c r="L64" s="15"/>
      <c r="M64" s="15"/>
      <c r="N64" s="15"/>
      <c r="O64" s="15"/>
      <c r="Q64" s="15"/>
      <c r="R64" s="15"/>
      <c r="S64" s="15"/>
      <c r="T64" s="15"/>
      <c r="U64" s="15"/>
      <c r="V64" s="15"/>
      <c r="W64" s="15"/>
      <c r="Y64" s="15"/>
      <c r="Z64" s="15"/>
      <c r="AA64" s="15"/>
      <c r="AB64" s="15"/>
      <c r="AC64" s="15"/>
      <c r="AD64" s="48"/>
      <c r="AE64" s="48"/>
      <c r="AG64" s="15"/>
      <c r="AH64" s="15"/>
      <c r="AI64" s="15"/>
      <c r="AJ64" s="15"/>
      <c r="AK64" s="15"/>
      <c r="AL64" s="48"/>
      <c r="AM64" s="48"/>
      <c r="AN64" s="20"/>
      <c r="AO64" s="15"/>
      <c r="AP64" s="15"/>
      <c r="AQ64" s="15"/>
      <c r="AR64" s="15"/>
      <c r="AS64" s="15"/>
      <c r="AT64" s="48"/>
      <c r="AU64" s="48"/>
      <c r="AV64" s="20"/>
      <c r="AW64" s="15"/>
      <c r="AX64" s="15"/>
      <c r="AY64" s="15"/>
      <c r="AZ64" s="15"/>
      <c r="BA64" s="15"/>
      <c r="BB64" s="48"/>
      <c r="BC64" s="48"/>
      <c r="BD64"/>
      <c r="BE64" s="15"/>
      <c r="BF64" s="15"/>
      <c r="BG64" s="15"/>
      <c r="BH64" s="15"/>
      <c r="BI64" s="15"/>
      <c r="BJ64" s="48"/>
      <c r="BK64" s="48"/>
    </row>
    <row r="65" spans="1:63" x14ac:dyDescent="0.25">
      <c r="A65" s="289" t="s">
        <v>223</v>
      </c>
      <c r="B65" s="15"/>
      <c r="C65" s="15"/>
      <c r="D65" s="15"/>
      <c r="E65" s="15"/>
      <c r="F65" s="48"/>
      <c r="G65" s="48"/>
      <c r="AD65" s="48"/>
      <c r="AE65" s="48"/>
      <c r="AT65" s="48"/>
      <c r="AU65" s="48"/>
      <c r="BB65" s="48"/>
      <c r="BC65" s="48"/>
      <c r="BD65"/>
      <c r="BJ65" s="48"/>
      <c r="BK65" s="48"/>
    </row>
    <row r="66" spans="1:63" ht="18" x14ac:dyDescent="0.25">
      <c r="A66" s="64"/>
      <c r="B66" s="65" t="s">
        <v>133</v>
      </c>
      <c r="C66" s="66"/>
      <c r="D66" s="67">
        <f>SUM(D15,D28,D41,D54,D61)</f>
        <v>2302</v>
      </c>
      <c r="E66" s="68"/>
      <c r="F66" s="67">
        <f>SUM(F15,F28,F41,F54,F61)</f>
        <v>361152</v>
      </c>
      <c r="G66" s="46">
        <f>SUM(F66/D66)</f>
        <v>156.88618592528238</v>
      </c>
      <c r="Y66" s="64"/>
      <c r="Z66" s="65" t="s">
        <v>133</v>
      </c>
      <c r="AA66" s="66"/>
      <c r="AB66" s="67">
        <v>1984</v>
      </c>
      <c r="AC66" s="68"/>
      <c r="AD66" s="67">
        <v>316458</v>
      </c>
      <c r="AE66" s="69">
        <v>159.50504032258064</v>
      </c>
      <c r="AG66" s="64"/>
      <c r="AH66" s="65" t="s">
        <v>133</v>
      </c>
      <c r="AI66" s="66"/>
      <c r="AJ66" s="67">
        <v>1619</v>
      </c>
      <c r="AK66" s="68"/>
      <c r="AL66" s="67">
        <v>270531</v>
      </c>
      <c r="AM66" s="69">
        <v>167.09759110562075</v>
      </c>
      <c r="AN66" s="29"/>
      <c r="AO66" s="64"/>
      <c r="AP66" s="65" t="s">
        <v>133</v>
      </c>
      <c r="AQ66" s="66"/>
      <c r="AR66" s="67">
        <v>2111</v>
      </c>
      <c r="AS66" s="68"/>
      <c r="AT66" s="67">
        <v>357687</v>
      </c>
      <c r="AU66" s="69">
        <v>169.43960208432023</v>
      </c>
      <c r="AV66" s="29"/>
      <c r="AW66" s="64"/>
      <c r="AX66" s="65" t="s">
        <v>133</v>
      </c>
      <c r="AY66" s="66"/>
      <c r="AZ66" s="67">
        <f>SUM(AZ15,AZ28,AZ41,AZ54,AZ61)</f>
        <v>2899</v>
      </c>
      <c r="BA66" s="68"/>
      <c r="BB66" s="67">
        <f>SUM(BB15,BB28,BB41,BB54,BB61)</f>
        <v>506407</v>
      </c>
      <c r="BC66" s="95">
        <f>SUM(BB66/AZ66)</f>
        <v>174.68333908244222</v>
      </c>
      <c r="BE66" s="64"/>
      <c r="BF66" s="65" t="s">
        <v>133</v>
      </c>
      <c r="BG66" s="66"/>
      <c r="BH66" s="67">
        <f>SUM(BH15,BH28,BH41,BH54,BH61)</f>
        <v>2996</v>
      </c>
      <c r="BI66" s="68"/>
      <c r="BJ66" s="67">
        <f>SUM(BJ15,BJ28,BJ41,BJ54,BJ61)</f>
        <v>523450</v>
      </c>
      <c r="BK66" s="95">
        <f>SUM(BJ66/BH66)</f>
        <v>174.71628838451269</v>
      </c>
    </row>
    <row r="67" spans="1:63" x14ac:dyDescent="0.25"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</row>
    <row r="68" spans="1:63" x14ac:dyDescent="0.25">
      <c r="F68" s="93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x14ac:dyDescent="0.25"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</row>
    <row r="70" spans="1:63" x14ac:dyDescent="0.25"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</row>
    <row r="71" spans="1:63" x14ac:dyDescent="0.25"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</row>
    <row r="72" spans="1:63" x14ac:dyDescent="0.25"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</row>
    <row r="73" spans="1:63" x14ac:dyDescent="0.25"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</row>
    <row r="74" spans="1:63" x14ac:dyDescent="0.25"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</row>
    <row r="75" spans="1:63" x14ac:dyDescent="0.25"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</row>
    <row r="76" spans="1:63" x14ac:dyDescent="0.25"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</row>
    <row r="77" spans="1:63" x14ac:dyDescent="0.25"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</row>
    <row r="78" spans="1:63" x14ac:dyDescent="0.25"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</row>
    <row r="79" spans="1:63" x14ac:dyDescent="0.25"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</row>
    <row r="80" spans="1:63" x14ac:dyDescent="0.25"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</row>
    <row r="81" spans="49:63" x14ac:dyDescent="0.25"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</row>
    <row r="82" spans="49:63" x14ac:dyDescent="0.25"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</row>
    <row r="83" spans="49:63" x14ac:dyDescent="0.25"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</row>
    <row r="84" spans="49:63" x14ac:dyDescent="0.25"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</row>
    <row r="85" spans="49:63" x14ac:dyDescent="0.25"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</row>
    <row r="86" spans="49:63" x14ac:dyDescent="0.25"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</row>
    <row r="87" spans="49:63" x14ac:dyDescent="0.25"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</row>
    <row r="88" spans="49:63" x14ac:dyDescent="0.25"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</row>
    <row r="89" spans="49:63" x14ac:dyDescent="0.25"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</row>
    <row r="90" spans="49:63" x14ac:dyDescent="0.25"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</row>
    <row r="91" spans="49:63" x14ac:dyDescent="0.25"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</row>
    <row r="92" spans="49:63" x14ac:dyDescent="0.25"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</row>
    <row r="93" spans="49:63" x14ac:dyDescent="0.25"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</row>
    <row r="94" spans="49:63" x14ac:dyDescent="0.25"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</row>
    <row r="95" spans="49:63" x14ac:dyDescent="0.25"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</row>
    <row r="96" spans="49:63" x14ac:dyDescent="0.25"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</row>
    <row r="97" spans="49:63" x14ac:dyDescent="0.25"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</row>
    <row r="98" spans="49:63" x14ac:dyDescent="0.25"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</row>
    <row r="99" spans="49:63" x14ac:dyDescent="0.25"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</row>
    <row r="100" spans="49:63" x14ac:dyDescent="0.25"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</row>
    <row r="101" spans="49:63" x14ac:dyDescent="0.25"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</row>
    <row r="102" spans="49:63" x14ac:dyDescent="0.25"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</row>
    <row r="103" spans="49:63" x14ac:dyDescent="0.25"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</row>
    <row r="104" spans="49:63" x14ac:dyDescent="0.25"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</row>
    <row r="105" spans="49:63" x14ac:dyDescent="0.25"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</row>
    <row r="106" spans="49:63" x14ac:dyDescent="0.25"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</row>
  </sheetData>
  <mergeCells count="189">
    <mergeCell ref="A45:F45"/>
    <mergeCell ref="A47:F47"/>
    <mergeCell ref="A49:F49"/>
    <mergeCell ref="A51:F51"/>
    <mergeCell ref="A56:G56"/>
    <mergeCell ref="A58:G58"/>
    <mergeCell ref="A21:G21"/>
    <mergeCell ref="A23:G23"/>
    <mergeCell ref="A25:G25"/>
    <mergeCell ref="A30:G30"/>
    <mergeCell ref="A32:G32"/>
    <mergeCell ref="A34:G34"/>
    <mergeCell ref="A36:G36"/>
    <mergeCell ref="A38:G38"/>
    <mergeCell ref="A43:F43"/>
    <mergeCell ref="A1:G1"/>
    <mergeCell ref="A2:G2"/>
    <mergeCell ref="A4:G4"/>
    <mergeCell ref="A6:G6"/>
    <mergeCell ref="A8:G8"/>
    <mergeCell ref="A10:G10"/>
    <mergeCell ref="A12:G12"/>
    <mergeCell ref="A17:G17"/>
    <mergeCell ref="A19:G19"/>
    <mergeCell ref="Q42:V42"/>
    <mergeCell ref="Q44:V44"/>
    <mergeCell ref="Q46:V46"/>
    <mergeCell ref="Q48:V48"/>
    <mergeCell ref="Q53:W53"/>
    <mergeCell ref="Q55:W55"/>
    <mergeCell ref="Q20:W20"/>
    <mergeCell ref="Q22:W22"/>
    <mergeCell ref="Q24:W24"/>
    <mergeCell ref="Q28:W28"/>
    <mergeCell ref="Q30:W30"/>
    <mergeCell ref="Q32:W32"/>
    <mergeCell ref="Q34:W34"/>
    <mergeCell ref="Q36:W36"/>
    <mergeCell ref="Q40:V40"/>
    <mergeCell ref="AW56:BC56"/>
    <mergeCell ref="AW58:BC58"/>
    <mergeCell ref="BE56:BK56"/>
    <mergeCell ref="BE58:BK58"/>
    <mergeCell ref="AW51:BB51"/>
    <mergeCell ref="BE51:BJ51"/>
    <mergeCell ref="AW45:BB45"/>
    <mergeCell ref="BE45:BJ45"/>
    <mergeCell ref="AW47:BB47"/>
    <mergeCell ref="BE47:BJ47"/>
    <mergeCell ref="AW49:BB49"/>
    <mergeCell ref="BE49:BJ49"/>
    <mergeCell ref="AW36:BC36"/>
    <mergeCell ref="BE36:BK36"/>
    <mergeCell ref="AW38:BC38"/>
    <mergeCell ref="BE38:BK38"/>
    <mergeCell ref="AW43:BB43"/>
    <mergeCell ref="BE43:BJ43"/>
    <mergeCell ref="AW30:BC30"/>
    <mergeCell ref="BE30:BK30"/>
    <mergeCell ref="AW32:BC32"/>
    <mergeCell ref="BE32:BK32"/>
    <mergeCell ref="AW34:BC34"/>
    <mergeCell ref="BE34:BK34"/>
    <mergeCell ref="AW21:BC21"/>
    <mergeCell ref="BE21:BK21"/>
    <mergeCell ref="AW23:BC23"/>
    <mergeCell ref="BE23:BK23"/>
    <mergeCell ref="AW25:BC25"/>
    <mergeCell ref="BE25:BK25"/>
    <mergeCell ref="AW12:BC12"/>
    <mergeCell ref="BE12:BK12"/>
    <mergeCell ref="AW17:BC17"/>
    <mergeCell ref="BE17:BK17"/>
    <mergeCell ref="AW19:BC19"/>
    <mergeCell ref="BE19:BK19"/>
    <mergeCell ref="AW6:BC6"/>
    <mergeCell ref="BE6:BK6"/>
    <mergeCell ref="AW8:BC8"/>
    <mergeCell ref="BE8:BK8"/>
    <mergeCell ref="AW10:BC10"/>
    <mergeCell ref="BE10:BK10"/>
    <mergeCell ref="AW1:BC1"/>
    <mergeCell ref="BE1:BK1"/>
    <mergeCell ref="AW2:BC2"/>
    <mergeCell ref="BE2:BK2"/>
    <mergeCell ref="AW4:BC4"/>
    <mergeCell ref="BE4:BK4"/>
    <mergeCell ref="Y56:AE56"/>
    <mergeCell ref="AG56:AM56"/>
    <mergeCell ref="AO56:AU56"/>
    <mergeCell ref="Y58:AE58"/>
    <mergeCell ref="AG58:AM58"/>
    <mergeCell ref="AO58:AU58"/>
    <mergeCell ref="Y49:AD49"/>
    <mergeCell ref="AG49:AL49"/>
    <mergeCell ref="AO49:AT49"/>
    <mergeCell ref="Y51:AD51"/>
    <mergeCell ref="AG51:AL51"/>
    <mergeCell ref="AO51:AT51"/>
    <mergeCell ref="Y45:AD45"/>
    <mergeCell ref="AG45:AL45"/>
    <mergeCell ref="AO45:AT45"/>
    <mergeCell ref="Y47:AD47"/>
    <mergeCell ref="AG47:AL47"/>
    <mergeCell ref="AO47:AT47"/>
    <mergeCell ref="Y38:AE38"/>
    <mergeCell ref="AG38:AM38"/>
    <mergeCell ref="AO38:AU38"/>
    <mergeCell ref="Y43:AD43"/>
    <mergeCell ref="AG43:AL43"/>
    <mergeCell ref="AO43:AT43"/>
    <mergeCell ref="Y34:AE34"/>
    <mergeCell ref="AG34:AM34"/>
    <mergeCell ref="AO34:AU34"/>
    <mergeCell ref="Y36:AE36"/>
    <mergeCell ref="AG36:AM36"/>
    <mergeCell ref="AO36:AU36"/>
    <mergeCell ref="Y30:AE30"/>
    <mergeCell ref="AG30:AM30"/>
    <mergeCell ref="AO30:AU30"/>
    <mergeCell ref="Y32:AE32"/>
    <mergeCell ref="AG32:AM32"/>
    <mergeCell ref="AO32:AU32"/>
    <mergeCell ref="Y23:AE23"/>
    <mergeCell ref="AG23:AM23"/>
    <mergeCell ref="AO23:AU23"/>
    <mergeCell ref="Y25:AE25"/>
    <mergeCell ref="AG25:AM25"/>
    <mergeCell ref="AO25:AU25"/>
    <mergeCell ref="Y19:AE19"/>
    <mergeCell ref="AG19:AM19"/>
    <mergeCell ref="AO19:AU19"/>
    <mergeCell ref="Y21:AE21"/>
    <mergeCell ref="AG21:AM21"/>
    <mergeCell ref="AO21:AU21"/>
    <mergeCell ref="AG12:AM12"/>
    <mergeCell ref="AO12:AU12"/>
    <mergeCell ref="Y17:AE17"/>
    <mergeCell ref="AG17:AM17"/>
    <mergeCell ref="AO17:AU17"/>
    <mergeCell ref="Y8:AE8"/>
    <mergeCell ref="AG8:AM8"/>
    <mergeCell ref="AO8:AU8"/>
    <mergeCell ref="Y10:AE10"/>
    <mergeCell ref="AG10:AM10"/>
    <mergeCell ref="AO10:AU10"/>
    <mergeCell ref="AG4:AM4"/>
    <mergeCell ref="AO4:AU4"/>
    <mergeCell ref="Y6:AE6"/>
    <mergeCell ref="AG6:AM6"/>
    <mergeCell ref="AO6:AU6"/>
    <mergeCell ref="Y1:AE1"/>
    <mergeCell ref="AG1:AM1"/>
    <mergeCell ref="AO1:AU1"/>
    <mergeCell ref="Y2:AE2"/>
    <mergeCell ref="AG2:AM2"/>
    <mergeCell ref="AO2:AU2"/>
    <mergeCell ref="I1:O1"/>
    <mergeCell ref="I2:O2"/>
    <mergeCell ref="I4:O4"/>
    <mergeCell ref="I6:O6"/>
    <mergeCell ref="I8:O8"/>
    <mergeCell ref="I10:O10"/>
    <mergeCell ref="I16:O16"/>
    <mergeCell ref="I18:O18"/>
    <mergeCell ref="Y4:AE4"/>
    <mergeCell ref="Y12:AE12"/>
    <mergeCell ref="Q1:W1"/>
    <mergeCell ref="Q2:W2"/>
    <mergeCell ref="Q4:W4"/>
    <mergeCell ref="Q6:W6"/>
    <mergeCell ref="Q8:W8"/>
    <mergeCell ref="Q10:W10"/>
    <mergeCell ref="Q12:W12"/>
    <mergeCell ref="Q16:W16"/>
    <mergeCell ref="Q18:W18"/>
    <mergeCell ref="I42:N42"/>
    <mergeCell ref="I44:N44"/>
    <mergeCell ref="I46:N46"/>
    <mergeCell ref="I48:N48"/>
    <mergeCell ref="I53:O53"/>
    <mergeCell ref="I55:O55"/>
    <mergeCell ref="I20:O20"/>
    <mergeCell ref="I22:O22"/>
    <mergeCell ref="I28:O28"/>
    <mergeCell ref="I30:O30"/>
    <mergeCell ref="I32:O32"/>
    <mergeCell ref="I34:O34"/>
    <mergeCell ref="I40:N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80D5-08C7-48C3-ADEC-5BA96CF5B874}">
  <dimension ref="A1:O27"/>
  <sheetViews>
    <sheetView tabSelected="1" workbookViewId="0">
      <selection activeCell="C40" sqref="C40"/>
    </sheetView>
  </sheetViews>
  <sheetFormatPr baseColWidth="10" defaultRowHeight="15" x14ac:dyDescent="0.2"/>
  <cols>
    <col min="1" max="1" width="19.5546875" bestFit="1" customWidth="1"/>
    <col min="2" max="2" width="9.44140625" style="1" bestFit="1" customWidth="1"/>
    <col min="3" max="9" width="6" style="1" bestFit="1" customWidth="1"/>
    <col min="10" max="10" width="7.77734375" style="1" bestFit="1" customWidth="1"/>
    <col min="11" max="11" width="9.44140625" style="1" bestFit="1" customWidth="1"/>
    <col min="12" max="12" width="12.33203125" style="97" bestFit="1" customWidth="1"/>
    <col min="13" max="13" width="9.6640625" style="154" bestFit="1" customWidth="1"/>
  </cols>
  <sheetData>
    <row r="1" spans="1:15" ht="20.25" x14ac:dyDescent="0.2">
      <c r="A1" s="169" t="s">
        <v>219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3" spans="1:15" x14ac:dyDescent="0.2">
      <c r="A3" t="s">
        <v>91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97" t="s">
        <v>197</v>
      </c>
      <c r="M3" s="154" t="s">
        <v>198</v>
      </c>
    </row>
    <row r="4" spans="1:15" ht="15.75" x14ac:dyDescent="0.2">
      <c r="A4" s="155" t="s">
        <v>97</v>
      </c>
      <c r="B4" s="258">
        <f>SUM(B5:B8)</f>
        <v>4261</v>
      </c>
      <c r="C4" s="258">
        <f t="shared" ref="C4:F4" si="0">SUM(C5:C8)</f>
        <v>4014</v>
      </c>
      <c r="D4" s="258">
        <f t="shared" si="0"/>
        <v>4102</v>
      </c>
      <c r="E4" s="258">
        <f t="shared" si="0"/>
        <v>4188</v>
      </c>
      <c r="F4" s="258">
        <f t="shared" si="0"/>
        <v>3977</v>
      </c>
      <c r="G4" s="248"/>
      <c r="H4" s="248"/>
      <c r="I4" s="248"/>
      <c r="J4" s="258">
        <f>SUM(B4:I4)</f>
        <v>20542</v>
      </c>
      <c r="K4" s="258">
        <v>120</v>
      </c>
      <c r="L4" s="259">
        <f>SUM(J4/K4)</f>
        <v>171.18333333333334</v>
      </c>
      <c r="M4" s="260">
        <f>SUM(M5:M8)</f>
        <v>25</v>
      </c>
    </row>
    <row r="5" spans="1:15" x14ac:dyDescent="0.2">
      <c r="A5" s="106" t="s">
        <v>98</v>
      </c>
      <c r="B5" s="248">
        <f>SUM('All Events'!C36)</f>
        <v>1086</v>
      </c>
      <c r="C5" s="248">
        <f>SUM('All Events'!D14)</f>
        <v>955</v>
      </c>
      <c r="D5" s="248">
        <f>SUM('All Events'!E14)</f>
        <v>937</v>
      </c>
      <c r="E5" s="248">
        <f>SUM('All Events'!F14)</f>
        <v>953</v>
      </c>
      <c r="F5" s="248">
        <f>SUM('All Events'!G14)</f>
        <v>871</v>
      </c>
      <c r="G5" s="248"/>
      <c r="H5" s="248"/>
      <c r="I5" s="248"/>
      <c r="J5" s="248">
        <f t="shared" ref="J5:J8" si="1">SUM(B5:I5)</f>
        <v>4802</v>
      </c>
      <c r="K5" s="248">
        <v>30</v>
      </c>
      <c r="L5" s="139">
        <f t="shared" ref="L5:L8" si="2">SUM(J5/K5)</f>
        <v>160.06666666666666</v>
      </c>
      <c r="M5" s="249">
        <f>SUM('All Events'!C37)</f>
        <v>8</v>
      </c>
    </row>
    <row r="6" spans="1:15" x14ac:dyDescent="0.2">
      <c r="A6" s="106" t="s">
        <v>99</v>
      </c>
      <c r="B6" s="248">
        <f>SUM('All Events'!C25)</f>
        <v>1150</v>
      </c>
      <c r="C6" s="248">
        <v>1048</v>
      </c>
      <c r="D6" s="248">
        <v>1107</v>
      </c>
      <c r="E6" s="248">
        <v>1102</v>
      </c>
      <c r="F6" s="248">
        <v>1119</v>
      </c>
      <c r="G6" s="248"/>
      <c r="H6" s="248"/>
      <c r="I6" s="248"/>
      <c r="J6" s="248">
        <f t="shared" si="1"/>
        <v>5526</v>
      </c>
      <c r="K6" s="248">
        <v>30</v>
      </c>
      <c r="L6" s="139">
        <f t="shared" si="2"/>
        <v>184.2</v>
      </c>
      <c r="M6" s="249">
        <f>SUM('All Events'!C26)</f>
        <v>8</v>
      </c>
    </row>
    <row r="7" spans="1:15" x14ac:dyDescent="0.2">
      <c r="A7" s="106" t="s">
        <v>100</v>
      </c>
      <c r="B7" s="248">
        <f>SUM('All Events'!C47)</f>
        <v>1024</v>
      </c>
      <c r="C7" s="248">
        <v>1058</v>
      </c>
      <c r="D7" s="248">
        <v>1142</v>
      </c>
      <c r="E7" s="248">
        <v>1110</v>
      </c>
      <c r="F7" s="248">
        <v>968</v>
      </c>
      <c r="G7" s="248"/>
      <c r="H7" s="248"/>
      <c r="I7" s="248"/>
      <c r="J7" s="248">
        <f t="shared" si="1"/>
        <v>5302</v>
      </c>
      <c r="K7" s="248">
        <v>30</v>
      </c>
      <c r="L7" s="139">
        <f t="shared" si="2"/>
        <v>176.73333333333332</v>
      </c>
      <c r="M7" s="249">
        <f>SUM('All Events'!C48)</f>
        <v>6</v>
      </c>
    </row>
    <row r="8" spans="1:15" x14ac:dyDescent="0.2">
      <c r="A8" s="106" t="s">
        <v>102</v>
      </c>
      <c r="B8" s="248">
        <f>SUM('All Events'!C14)</f>
        <v>1001</v>
      </c>
      <c r="C8" s="248">
        <v>953</v>
      </c>
      <c r="D8" s="248">
        <v>916</v>
      </c>
      <c r="E8" s="248">
        <v>1023</v>
      </c>
      <c r="F8" s="248">
        <v>1019</v>
      </c>
      <c r="G8" s="248"/>
      <c r="H8" s="248"/>
      <c r="I8" s="248"/>
      <c r="J8" s="248">
        <f t="shared" si="1"/>
        <v>4912</v>
      </c>
      <c r="K8" s="248">
        <v>30</v>
      </c>
      <c r="L8" s="139">
        <f t="shared" si="2"/>
        <v>163.73333333333332</v>
      </c>
      <c r="M8" s="249">
        <f>SUM('All Events'!C15)</f>
        <v>3</v>
      </c>
    </row>
    <row r="9" spans="1:15" ht="15.75" x14ac:dyDescent="0.2">
      <c r="A9" s="141" t="s">
        <v>186</v>
      </c>
      <c r="B9" s="264">
        <v>12596</v>
      </c>
      <c r="C9" s="264">
        <v>12638</v>
      </c>
      <c r="D9" s="264">
        <v>12515</v>
      </c>
      <c r="E9" s="264">
        <v>12849</v>
      </c>
      <c r="F9" s="264">
        <v>12837</v>
      </c>
      <c r="G9" s="264">
        <v>12646</v>
      </c>
      <c r="H9" s="264">
        <v>12591</v>
      </c>
      <c r="I9" s="264">
        <v>12671</v>
      </c>
      <c r="J9" s="264">
        <f>SUM(J10:J13)</f>
        <v>103865</v>
      </c>
      <c r="K9" s="264">
        <f>SUM(K10:K13)</f>
        <v>632</v>
      </c>
      <c r="L9" s="265">
        <f>SUM(J9/K9)</f>
        <v>164.34335443037975</v>
      </c>
      <c r="M9" s="287">
        <f>SUM(M10:M13)</f>
        <v>56</v>
      </c>
    </row>
    <row r="10" spans="1:15" x14ac:dyDescent="0.2">
      <c r="A10" s="142" t="s">
        <v>98</v>
      </c>
      <c r="B10" s="250">
        <f>SUM(Doublettes!C32)</f>
        <v>1664</v>
      </c>
      <c r="C10" s="250">
        <f>SUM(Doublettes!D32)</f>
        <v>1824</v>
      </c>
      <c r="D10" s="250">
        <f>SUM(Doublettes!E32)</f>
        <v>1794</v>
      </c>
      <c r="E10" s="250">
        <f>SUM(Doublettes!F32)</f>
        <v>1814</v>
      </c>
      <c r="F10" s="250">
        <f>SUM(Doublettes!G32)</f>
        <v>1772</v>
      </c>
      <c r="G10" s="250">
        <f>SUM(Doublettes!H32)</f>
        <v>1657</v>
      </c>
      <c r="H10" s="250">
        <f>SUM(Doublettes!I32)</f>
        <v>1804</v>
      </c>
      <c r="I10" s="250">
        <f>SUM(Doublettes!J32)</f>
        <v>1736</v>
      </c>
      <c r="J10" s="250">
        <f>SUM(B10:I10)</f>
        <v>14065</v>
      </c>
      <c r="K10" s="250">
        <f>SUM(Doublettes!L33)</f>
        <v>88</v>
      </c>
      <c r="L10" s="12">
        <v>179.59090909090909</v>
      </c>
      <c r="M10" s="251">
        <f>SUM(Doublettes!C33)</f>
        <v>25</v>
      </c>
    </row>
    <row r="11" spans="1:15" x14ac:dyDescent="0.2">
      <c r="A11" s="142" t="s">
        <v>99</v>
      </c>
      <c r="B11" s="250">
        <f>SUM(Doublettes!C43)</f>
        <v>1377</v>
      </c>
      <c r="C11" s="250">
        <f>SUM(Doublettes!D43)</f>
        <v>1368</v>
      </c>
      <c r="D11" s="250">
        <f>SUM(Doublettes!E43)</f>
        <v>1361</v>
      </c>
      <c r="E11" s="250">
        <f>SUM(Doublettes!F43)</f>
        <v>1331</v>
      </c>
      <c r="F11" s="250">
        <f>SUM(Doublettes!G43)</f>
        <v>1435</v>
      </c>
      <c r="G11" s="250">
        <f>SUM(Doublettes!H43)</f>
        <v>1483</v>
      </c>
      <c r="H11" s="250">
        <f>SUM(Doublettes!I43)</f>
        <v>1414</v>
      </c>
      <c r="I11" s="250">
        <f>SUM(Doublettes!J43)</f>
        <v>1341</v>
      </c>
      <c r="J11" s="250">
        <f t="shared" ref="J11:J12" si="3">SUM(B11:I11)</f>
        <v>11110</v>
      </c>
      <c r="K11" s="250">
        <f>SUM(Doublettes!L44)</f>
        <v>24</v>
      </c>
      <c r="L11" s="12">
        <v>172.3125</v>
      </c>
      <c r="M11" s="251">
        <f>SUM(Doublettes!C44)</f>
        <v>11</v>
      </c>
    </row>
    <row r="12" spans="1:15" x14ac:dyDescent="0.2">
      <c r="A12" s="142" t="s">
        <v>100</v>
      </c>
      <c r="B12" s="250">
        <f>SUM(Doublettes!C96)</f>
        <v>7422</v>
      </c>
      <c r="C12" s="250">
        <f>SUM(Doublettes!D96)</f>
        <v>7747</v>
      </c>
      <c r="D12" s="250">
        <f>SUM(Doublettes!E96)</f>
        <v>7468</v>
      </c>
      <c r="E12" s="250">
        <f>SUM(Doublettes!F96)</f>
        <v>7473</v>
      </c>
      <c r="F12" s="250">
        <f>SUM(Doublettes!G96)</f>
        <v>7766</v>
      </c>
      <c r="G12" s="250">
        <f>SUM(Doublettes!H96)</f>
        <v>7424</v>
      </c>
      <c r="H12" s="250">
        <f>SUM(Doublettes!I96)</f>
        <v>7322</v>
      </c>
      <c r="I12" s="250">
        <f>SUM(Doublettes!J96)</f>
        <v>7386</v>
      </c>
      <c r="J12" s="250">
        <f t="shared" si="3"/>
        <v>60008</v>
      </c>
      <c r="K12" s="250">
        <f>SUM(Doublettes!L96)</f>
        <v>392</v>
      </c>
      <c r="L12" s="12">
        <v>156.22265625</v>
      </c>
      <c r="M12" s="251">
        <f>SUM(Doublettes!C97)</f>
        <v>15</v>
      </c>
    </row>
    <row r="13" spans="1:15" x14ac:dyDescent="0.2">
      <c r="A13" s="142" t="s">
        <v>102</v>
      </c>
      <c r="B13" s="250">
        <v>2957</v>
      </c>
      <c r="C13" s="250">
        <v>2976</v>
      </c>
      <c r="D13" s="250">
        <v>2987</v>
      </c>
      <c r="E13" s="250">
        <v>2930</v>
      </c>
      <c r="F13" s="250">
        <v>2975</v>
      </c>
      <c r="G13" s="250">
        <v>2837</v>
      </c>
      <c r="H13" s="250">
        <v>2919</v>
      </c>
      <c r="I13" s="250">
        <v>2909</v>
      </c>
      <c r="J13" s="250">
        <f>SUM(Doublettes!K20)</f>
        <v>18682</v>
      </c>
      <c r="K13" s="250">
        <f>SUM(Doublettes!L20)</f>
        <v>128</v>
      </c>
      <c r="L13" s="12">
        <v>146.8125</v>
      </c>
      <c r="M13" s="251">
        <f>SUM(Doublettes!C20)</f>
        <v>5</v>
      </c>
    </row>
    <row r="14" spans="1:15" ht="15.75" x14ac:dyDescent="0.2">
      <c r="A14" s="143" t="s">
        <v>185</v>
      </c>
      <c r="B14" s="266">
        <v>12596</v>
      </c>
      <c r="C14" s="266">
        <v>12638</v>
      </c>
      <c r="D14" s="266">
        <v>12515</v>
      </c>
      <c r="E14" s="266">
        <v>12849</v>
      </c>
      <c r="F14" s="266">
        <v>12837</v>
      </c>
      <c r="G14" s="266">
        <v>12646</v>
      </c>
      <c r="H14" s="266">
        <v>12591</v>
      </c>
      <c r="I14" s="266">
        <v>12671</v>
      </c>
      <c r="J14" s="266">
        <f>SUM(J15:J18)</f>
        <v>104604</v>
      </c>
      <c r="K14" s="266">
        <f>SUM(K15:K18)</f>
        <v>668</v>
      </c>
      <c r="L14" s="267">
        <f>SUM(J14/K14)</f>
        <v>156.59281437125748</v>
      </c>
      <c r="M14" s="286">
        <f>SUM(M15:M18)</f>
        <v>43</v>
      </c>
      <c r="O14">
        <f>SUM(K15:K18)</f>
        <v>668</v>
      </c>
    </row>
    <row r="15" spans="1:15" x14ac:dyDescent="0.2">
      <c r="A15" s="144" t="s">
        <v>98</v>
      </c>
      <c r="B15" s="252">
        <f>SUM(Individuels!C39)</f>
        <v>1765</v>
      </c>
      <c r="C15" s="252">
        <f>SUM(Individuels!D39)</f>
        <v>1754</v>
      </c>
      <c r="D15" s="252">
        <f>SUM(Individuels!E39)</f>
        <v>1749</v>
      </c>
      <c r="E15" s="252">
        <f>SUM(Individuels!F39)</f>
        <v>1811</v>
      </c>
      <c r="F15" s="252">
        <f>SUM(Individuels!G39)</f>
        <v>1645</v>
      </c>
      <c r="G15" s="252">
        <f>SUM(Individuels!H39)</f>
        <v>1534</v>
      </c>
      <c r="H15" s="252">
        <f>SUM(Individuels!I39)</f>
        <v>1563</v>
      </c>
      <c r="I15" s="252">
        <f>SUM(Individuels!J39)</f>
        <v>1591</v>
      </c>
      <c r="J15" s="252">
        <f>SUM(B15:I15)</f>
        <v>13412</v>
      </c>
      <c r="K15" s="252">
        <f>SUM(Individuels!L40)</f>
        <v>76</v>
      </c>
      <c r="L15" s="103">
        <v>176.53749999999999</v>
      </c>
      <c r="M15" s="253">
        <f>SUM(Individuels!C40)</f>
        <v>13</v>
      </c>
    </row>
    <row r="16" spans="1:15" x14ac:dyDescent="0.2">
      <c r="A16" s="144" t="s">
        <v>99</v>
      </c>
      <c r="B16" s="252">
        <f>SUM(Individuels!C54)</f>
        <v>1393</v>
      </c>
      <c r="C16" s="252">
        <f>SUM(Individuels!D54)</f>
        <v>1278</v>
      </c>
      <c r="D16" s="252">
        <f>SUM(Individuels!E54)</f>
        <v>1352</v>
      </c>
      <c r="E16" s="252">
        <f>SUM(Individuels!F54)</f>
        <v>1412</v>
      </c>
      <c r="F16" s="252">
        <f>SUM(Individuels!G54)</f>
        <v>1332</v>
      </c>
      <c r="G16" s="252">
        <f>SUM(Individuels!H54)</f>
        <v>1404</v>
      </c>
      <c r="H16" s="252">
        <f>SUM(Individuels!I54)</f>
        <v>1309</v>
      </c>
      <c r="I16" s="252">
        <f>SUM(Individuels!J54)</f>
        <v>1339</v>
      </c>
      <c r="J16" s="252">
        <f t="shared" ref="J16:J18" si="4">SUM(B16:I16)</f>
        <v>10819</v>
      </c>
      <c r="K16" s="252">
        <f>SUM(Individuels!L55)</f>
        <v>64</v>
      </c>
      <c r="L16" s="103">
        <v>174.625</v>
      </c>
      <c r="M16" s="253">
        <f>SUM(Individuels!C55)</f>
        <v>8</v>
      </c>
    </row>
    <row r="17" spans="1:13" x14ac:dyDescent="0.2">
      <c r="A17" s="144" t="s">
        <v>100</v>
      </c>
      <c r="B17" s="252">
        <f>SUM(Individuels!C101)</f>
        <v>6457</v>
      </c>
      <c r="C17" s="252">
        <f>SUM(Individuels!D101)</f>
        <v>6721</v>
      </c>
      <c r="D17" s="252">
        <f>SUM(Individuels!E101)</f>
        <v>7084</v>
      </c>
      <c r="E17" s="252">
        <f>SUM(Individuels!F101)</f>
        <v>7059</v>
      </c>
      <c r="F17" s="252">
        <f>SUM(Individuels!G101)</f>
        <v>6888</v>
      </c>
      <c r="G17" s="252">
        <f>SUM(Individuels!H101)</f>
        <v>6584</v>
      </c>
      <c r="H17" s="252">
        <f>SUM(Individuels!I101)</f>
        <v>6639</v>
      </c>
      <c r="I17" s="252">
        <f>SUM(Individuels!J101)</f>
        <v>6833</v>
      </c>
      <c r="J17" s="252">
        <f t="shared" si="4"/>
        <v>54265</v>
      </c>
      <c r="K17" s="252">
        <f>SUM(Individuels!L102)</f>
        <v>352</v>
      </c>
      <c r="L17" s="103">
        <v>154.39072847682118</v>
      </c>
      <c r="M17" s="253">
        <f>SUM(Individuels!C102)</f>
        <v>15</v>
      </c>
    </row>
    <row r="18" spans="1:13" x14ac:dyDescent="0.2">
      <c r="A18" s="144" t="s">
        <v>102</v>
      </c>
      <c r="B18" s="252">
        <f>SUM(Individuels!C26)</f>
        <v>3305</v>
      </c>
      <c r="C18" s="252">
        <f>SUM(Individuels!D26)</f>
        <v>3204</v>
      </c>
      <c r="D18" s="252">
        <f>SUM(Individuels!E26)</f>
        <v>3333</v>
      </c>
      <c r="E18" s="252">
        <f>SUM(Individuels!F26)</f>
        <v>3144</v>
      </c>
      <c r="F18" s="252">
        <f>SUM(Individuels!G26)</f>
        <v>3339</v>
      </c>
      <c r="G18" s="252">
        <f>SUM(Individuels!H26)</f>
        <v>3275</v>
      </c>
      <c r="H18" s="252">
        <f>SUM(Individuels!I26)</f>
        <v>3222</v>
      </c>
      <c r="I18" s="252">
        <f>SUM(Individuels!J26)</f>
        <v>3286</v>
      </c>
      <c r="J18" s="252">
        <f t="shared" si="4"/>
        <v>26108</v>
      </c>
      <c r="K18" s="252">
        <f>SUM(Individuels!L27)</f>
        <v>176</v>
      </c>
      <c r="L18" s="103">
        <v>150.03749999999999</v>
      </c>
      <c r="M18" s="253">
        <f>SUM(Individuels!C27)</f>
        <v>7</v>
      </c>
    </row>
    <row r="19" spans="1:13" ht="15.75" x14ac:dyDescent="0.2">
      <c r="A19" s="156" t="s">
        <v>89</v>
      </c>
      <c r="B19" s="268">
        <f>SUM(B20:B23)</f>
        <v>13002</v>
      </c>
      <c r="C19" s="268">
        <f t="shared" ref="C19:G19" si="5">SUM(C20:C23)</f>
        <v>13405</v>
      </c>
      <c r="D19" s="268">
        <f t="shared" si="5"/>
        <v>13142</v>
      </c>
      <c r="E19" s="268">
        <f t="shared" si="5"/>
        <v>13138</v>
      </c>
      <c r="F19" s="268">
        <f t="shared" si="5"/>
        <v>12919</v>
      </c>
      <c r="G19" s="268">
        <f t="shared" si="5"/>
        <v>13266</v>
      </c>
      <c r="H19" s="268"/>
      <c r="I19" s="268"/>
      <c r="J19" s="268">
        <f>SUM(B19:G19)</f>
        <v>78872</v>
      </c>
      <c r="K19" s="268">
        <f>SUM(K20:K23)</f>
        <v>510</v>
      </c>
      <c r="L19" s="269">
        <f>SUM(J19/K19)</f>
        <v>154.65098039215687</v>
      </c>
      <c r="M19" s="284">
        <f>SUM(M20:M23)</f>
        <v>30</v>
      </c>
    </row>
    <row r="20" spans="1:13" x14ac:dyDescent="0.2">
      <c r="A20" s="104" t="s">
        <v>98</v>
      </c>
      <c r="B20" s="254">
        <f>SUM(Trio!C15)</f>
        <v>1875</v>
      </c>
      <c r="C20" s="254">
        <f>SUM(Trio!D15)</f>
        <v>1783</v>
      </c>
      <c r="D20" s="254">
        <f>SUM(Trio!E15)</f>
        <v>1795</v>
      </c>
      <c r="E20" s="254">
        <f>SUM(Trio!F15)</f>
        <v>1671</v>
      </c>
      <c r="F20" s="254">
        <f>SUM(Trio!G15)</f>
        <v>1725</v>
      </c>
      <c r="G20" s="254">
        <f>SUM(Trio!H15)</f>
        <v>1814</v>
      </c>
      <c r="H20" s="254"/>
      <c r="I20" s="254"/>
      <c r="J20" s="254">
        <v>6120</v>
      </c>
      <c r="K20" s="254">
        <f>SUM(Trio!J16)</f>
        <v>60</v>
      </c>
      <c r="L20" s="13">
        <v>170</v>
      </c>
      <c r="M20" s="255">
        <f>SUM(Trio!C16)</f>
        <v>12</v>
      </c>
    </row>
    <row r="21" spans="1:13" x14ac:dyDescent="0.2">
      <c r="A21" s="104" t="s">
        <v>99</v>
      </c>
      <c r="B21" s="254">
        <f>SUM(Trio!C27)</f>
        <v>1450</v>
      </c>
      <c r="C21" s="254">
        <f>SUM(Trio!D27)</f>
        <v>1588</v>
      </c>
      <c r="D21" s="254">
        <f>SUM(Trio!E27)</f>
        <v>1566</v>
      </c>
      <c r="E21" s="254">
        <f>SUM(Trio!F27)</f>
        <v>1585</v>
      </c>
      <c r="F21" s="254">
        <f>SUM(Trio!G27)</f>
        <v>1519</v>
      </c>
      <c r="G21" s="254">
        <f>SUM(Trio!H27)</f>
        <v>1526</v>
      </c>
      <c r="H21" s="254"/>
      <c r="I21" s="254"/>
      <c r="J21" s="254">
        <v>9231</v>
      </c>
      <c r="K21" s="254">
        <f>SUM(Trio!J28)</f>
        <v>54</v>
      </c>
      <c r="L21" s="13">
        <v>170.94444444444446</v>
      </c>
      <c r="M21" s="255">
        <f>SUM(Trio!C28)</f>
        <v>6</v>
      </c>
    </row>
    <row r="22" spans="1:13" x14ac:dyDescent="0.2">
      <c r="A22" s="104" t="s">
        <v>100</v>
      </c>
      <c r="B22" s="254">
        <f>SUM(Trio!C73)</f>
        <v>6346</v>
      </c>
      <c r="C22" s="254">
        <f>SUM(Trio!D73)</f>
        <v>6674</v>
      </c>
      <c r="D22" s="254">
        <f>SUM(Trio!E73)</f>
        <v>6591</v>
      </c>
      <c r="E22" s="254">
        <f>SUM(Trio!F73)</f>
        <v>6595</v>
      </c>
      <c r="F22" s="254">
        <f>SUM(Trio!G73)</f>
        <v>6425</v>
      </c>
      <c r="G22" s="254">
        <f>SUM(Trio!H73)</f>
        <v>6570</v>
      </c>
      <c r="H22" s="254"/>
      <c r="I22" s="254"/>
      <c r="J22" s="254">
        <v>17768</v>
      </c>
      <c r="K22" s="254">
        <f>SUM(Trio!J74)</f>
        <v>258</v>
      </c>
      <c r="L22" s="13">
        <v>155.85964912280701</v>
      </c>
      <c r="M22" s="255">
        <f>SUM(Trio!C74)</f>
        <v>10</v>
      </c>
    </row>
    <row r="23" spans="1:13" x14ac:dyDescent="0.2">
      <c r="A23" s="104" t="s">
        <v>102</v>
      </c>
      <c r="B23" s="254">
        <f>SUM(Trio!C99)</f>
        <v>3331</v>
      </c>
      <c r="C23" s="254">
        <f>SUM(Trio!D99)</f>
        <v>3360</v>
      </c>
      <c r="D23" s="254">
        <f>SUM(Trio!E99)</f>
        <v>3190</v>
      </c>
      <c r="E23" s="254">
        <f>SUM(Trio!F99)</f>
        <v>3287</v>
      </c>
      <c r="F23" s="254">
        <f>SUM(Trio!G99)</f>
        <v>3250</v>
      </c>
      <c r="G23" s="254">
        <f>SUM(Trio!H99)</f>
        <v>3356</v>
      </c>
      <c r="H23" s="254"/>
      <c r="I23" s="254"/>
      <c r="J23" s="254">
        <v>19278</v>
      </c>
      <c r="K23" s="254">
        <f>SUM(Trio!J100)</f>
        <v>138</v>
      </c>
      <c r="L23" s="13">
        <v>149.44186046511629</v>
      </c>
      <c r="M23" s="255">
        <v>2</v>
      </c>
    </row>
    <row r="24" spans="1:13" ht="15.75" x14ac:dyDescent="0.2">
      <c r="A24" s="158" t="s">
        <v>200</v>
      </c>
      <c r="B24" s="270">
        <f>SUM(B25:B26)</f>
        <v>6676</v>
      </c>
      <c r="C24" s="270">
        <f t="shared" ref="C24:G24" si="6">SUM(C25:C26)</f>
        <v>6533</v>
      </c>
      <c r="D24" s="270">
        <f t="shared" si="6"/>
        <v>6808</v>
      </c>
      <c r="E24" s="270">
        <f t="shared" si="6"/>
        <v>6646</v>
      </c>
      <c r="F24" s="270">
        <f t="shared" si="6"/>
        <v>6581</v>
      </c>
      <c r="G24" s="270">
        <f t="shared" si="6"/>
        <v>6513</v>
      </c>
      <c r="H24" s="270"/>
      <c r="I24" s="270"/>
      <c r="J24" s="270">
        <f>SUM(B24:G24)</f>
        <v>39757</v>
      </c>
      <c r="K24" s="270">
        <f>SUM(K25:K26)</f>
        <v>264</v>
      </c>
      <c r="L24" s="271">
        <f>SUM(J24/K24)</f>
        <v>150.59469696969697</v>
      </c>
      <c r="M24" s="285">
        <f>SUM(M25:M26)</f>
        <v>4</v>
      </c>
    </row>
    <row r="25" spans="1:13" x14ac:dyDescent="0.2">
      <c r="A25" s="105" t="s">
        <v>199</v>
      </c>
      <c r="B25" s="256">
        <f>SUM(Mixte!C26)</f>
        <v>3201</v>
      </c>
      <c r="C25" s="256">
        <f>SUM(Mixte!D26)</f>
        <v>3023</v>
      </c>
      <c r="D25" s="256">
        <f>SUM(Mixte!E26)</f>
        <v>3337</v>
      </c>
      <c r="E25" s="256">
        <f>SUM(Mixte!F26)</f>
        <v>3200</v>
      </c>
      <c r="F25" s="256">
        <f>SUM(Mixte!G26)</f>
        <v>3131</v>
      </c>
      <c r="G25" s="256">
        <f>SUM(Mixte!H26)</f>
        <v>3010</v>
      </c>
      <c r="H25" s="256"/>
      <c r="I25" s="256"/>
      <c r="J25" s="256">
        <f>SUM(B25:I25)</f>
        <v>18902</v>
      </c>
      <c r="K25" s="256">
        <f>SUM(Mixte!J27)</f>
        <v>132</v>
      </c>
      <c r="L25" s="159">
        <f>SUM(J25/K25)</f>
        <v>143.19696969696969</v>
      </c>
      <c r="M25" s="257">
        <f>SUM(Mixte!C27)</f>
        <v>0</v>
      </c>
    </row>
    <row r="26" spans="1:13" x14ac:dyDescent="0.2">
      <c r="A26" s="105" t="s">
        <v>222</v>
      </c>
      <c r="B26" s="256">
        <f>SUM(Mixte!C52)</f>
        <v>3475</v>
      </c>
      <c r="C26" s="256">
        <f>SUM(Mixte!D52)</f>
        <v>3510</v>
      </c>
      <c r="D26" s="256">
        <f>SUM(Mixte!E52)</f>
        <v>3471</v>
      </c>
      <c r="E26" s="256">
        <f>SUM(Mixte!F52)</f>
        <v>3446</v>
      </c>
      <c r="F26" s="256">
        <f>SUM(Mixte!G52)</f>
        <v>3450</v>
      </c>
      <c r="G26" s="256">
        <f>SUM(Mixte!H52)</f>
        <v>3503</v>
      </c>
      <c r="H26" s="256"/>
      <c r="I26" s="256"/>
      <c r="J26" s="256">
        <f>SUM(B26:I26)</f>
        <v>20855</v>
      </c>
      <c r="K26" s="256">
        <f>SUM(Mixte!J53)</f>
        <v>132</v>
      </c>
      <c r="L26" s="159">
        <f>SUM(J26/K26)</f>
        <v>157.99242424242425</v>
      </c>
      <c r="M26" s="257">
        <f>SUM(Mixte!C53)</f>
        <v>4</v>
      </c>
    </row>
    <row r="27" spans="1:13" ht="15.75" x14ac:dyDescent="0.2">
      <c r="A27" s="157" t="s">
        <v>92</v>
      </c>
      <c r="B27" s="282">
        <f>SUM(B24+B19+B14+B9+B4)</f>
        <v>49131</v>
      </c>
      <c r="C27" s="282">
        <f t="shared" ref="C27:K27" si="7">SUM(C24+C19+C14+C9+C4)</f>
        <v>49228</v>
      </c>
      <c r="D27" s="282">
        <f t="shared" si="7"/>
        <v>49082</v>
      </c>
      <c r="E27" s="282">
        <f t="shared" si="7"/>
        <v>49670</v>
      </c>
      <c r="F27" s="282">
        <f t="shared" si="7"/>
        <v>49151</v>
      </c>
      <c r="G27" s="282">
        <f t="shared" si="7"/>
        <v>45071</v>
      </c>
      <c r="H27" s="282">
        <f t="shared" si="7"/>
        <v>25182</v>
      </c>
      <c r="I27" s="282">
        <f t="shared" si="7"/>
        <v>25342</v>
      </c>
      <c r="J27" s="282">
        <f>SUM(J24+J19+J14+J9+J4)</f>
        <v>347640</v>
      </c>
      <c r="K27" s="282">
        <f>SUM(K24+K19+K14+K9+K4)</f>
        <v>2194</v>
      </c>
      <c r="L27" s="283">
        <f>SUM(J27/K27)</f>
        <v>158.45031905195989</v>
      </c>
      <c r="M27" s="288">
        <f>SUM(M24+M19+M14+M9+M4)</f>
        <v>158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AF48-2B92-498E-AF6C-2B8A6FA2E7A9}">
  <sheetPr>
    <tabColor rgb="FFFFFF00"/>
  </sheetPr>
  <dimension ref="A1:P279"/>
  <sheetViews>
    <sheetView zoomScaleNormal="100" workbookViewId="0">
      <selection sqref="A1:P276"/>
    </sheetView>
  </sheetViews>
  <sheetFormatPr baseColWidth="10" defaultRowHeight="15.75" x14ac:dyDescent="0.2"/>
  <cols>
    <col min="1" max="1" width="6.109375" style="81" customWidth="1"/>
    <col min="2" max="2" width="23.33203125" style="6" customWidth="1"/>
    <col min="3" max="8" width="7.21875" style="73" customWidth="1"/>
    <col min="9" max="10" width="7.21875" style="81" customWidth="1"/>
    <col min="11" max="11" width="7.21875" style="73" customWidth="1"/>
    <col min="12" max="13" width="7.21875" style="81" customWidth="1"/>
    <col min="14" max="14" width="11.5546875" style="84"/>
    <col min="15" max="15" width="11.5546875" style="81"/>
    <col min="16" max="16" width="11.5546875" style="96"/>
  </cols>
  <sheetData>
    <row r="1" spans="1:16" ht="30.75" thickBot="1" x14ac:dyDescent="0.25">
      <c r="A1" s="119" t="s">
        <v>1</v>
      </c>
      <c r="B1" s="120" t="s">
        <v>2</v>
      </c>
      <c r="C1" s="119" t="s">
        <v>3</v>
      </c>
      <c r="D1" s="119" t="s">
        <v>4</v>
      </c>
      <c r="E1" s="119" t="s">
        <v>5</v>
      </c>
      <c r="F1" s="119" t="s">
        <v>6</v>
      </c>
      <c r="G1" s="119" t="s">
        <v>7</v>
      </c>
      <c r="H1" s="119" t="s">
        <v>8</v>
      </c>
      <c r="I1" s="119" t="s">
        <v>9</v>
      </c>
      <c r="J1" s="119" t="s">
        <v>10</v>
      </c>
      <c r="K1" s="121" t="s">
        <v>0</v>
      </c>
      <c r="L1" s="119" t="s">
        <v>62</v>
      </c>
      <c r="M1" s="122" t="s">
        <v>103</v>
      </c>
      <c r="N1" s="84" t="s">
        <v>101</v>
      </c>
      <c r="O1" s="119" t="s">
        <v>90</v>
      </c>
      <c r="P1" s="96" t="s">
        <v>162</v>
      </c>
    </row>
    <row r="2" spans="1:16" ht="16.5" thickBot="1" x14ac:dyDescent="0.25">
      <c r="A2" s="100">
        <v>1</v>
      </c>
      <c r="B2" s="126" t="s">
        <v>71</v>
      </c>
      <c r="C2" s="127">
        <v>179</v>
      </c>
      <c r="D2" s="127">
        <v>163</v>
      </c>
      <c r="E2" s="127">
        <v>180</v>
      </c>
      <c r="F2" s="129">
        <v>121</v>
      </c>
      <c r="G2" s="129">
        <v>152</v>
      </c>
      <c r="H2" s="109"/>
      <c r="I2" s="110"/>
      <c r="J2" s="110"/>
      <c r="K2" s="129">
        <f t="shared" ref="K2:K25" si="0">SUM(C2:J2)</f>
        <v>795</v>
      </c>
      <c r="L2" s="108">
        <f>COUNT(C2:G2)</f>
        <v>5</v>
      </c>
      <c r="M2" s="108">
        <f t="shared" ref="M2:M33" si="1">SUM(K2/L2)</f>
        <v>159</v>
      </c>
      <c r="N2" s="108" t="s">
        <v>98</v>
      </c>
      <c r="O2" s="108" t="s">
        <v>97</v>
      </c>
      <c r="P2" s="96">
        <f>COUNTIF(C2:J2,"&gt;199")</f>
        <v>0</v>
      </c>
    </row>
    <row r="3" spans="1:16" ht="16.5" thickBot="1" x14ac:dyDescent="0.25">
      <c r="A3" s="100">
        <v>2</v>
      </c>
      <c r="B3" s="126" t="s">
        <v>42</v>
      </c>
      <c r="C3" s="127">
        <v>184</v>
      </c>
      <c r="D3" s="127">
        <v>166</v>
      </c>
      <c r="E3" s="127">
        <v>188</v>
      </c>
      <c r="F3" s="127">
        <v>176</v>
      </c>
      <c r="G3" s="127">
        <v>154</v>
      </c>
      <c r="H3" s="109"/>
      <c r="I3" s="110"/>
      <c r="J3" s="110"/>
      <c r="K3" s="129">
        <f t="shared" si="0"/>
        <v>868</v>
      </c>
      <c r="L3" s="108">
        <f t="shared" ref="L3:L25" si="2">COUNT(C3:G3)</f>
        <v>5</v>
      </c>
      <c r="M3" s="108">
        <f t="shared" si="1"/>
        <v>173.6</v>
      </c>
      <c r="N3" s="108" t="s">
        <v>98</v>
      </c>
      <c r="O3" s="108" t="s">
        <v>97</v>
      </c>
      <c r="P3" s="96">
        <f t="shared" ref="P3:P66" si="3">COUNTIF(C3:J3,"&gt;199")</f>
        <v>0</v>
      </c>
    </row>
    <row r="4" spans="1:16" ht="16.5" thickBot="1" x14ac:dyDescent="0.25">
      <c r="A4" s="100">
        <v>3</v>
      </c>
      <c r="B4" s="126" t="s">
        <v>74</v>
      </c>
      <c r="C4" s="128">
        <v>202</v>
      </c>
      <c r="D4" s="128">
        <v>203</v>
      </c>
      <c r="E4" s="127">
        <v>143</v>
      </c>
      <c r="F4" s="128">
        <v>206</v>
      </c>
      <c r="G4" s="128">
        <v>221</v>
      </c>
      <c r="H4" s="109"/>
      <c r="I4" s="110"/>
      <c r="J4" s="110"/>
      <c r="K4" s="129">
        <f t="shared" si="0"/>
        <v>975</v>
      </c>
      <c r="L4" s="108">
        <f t="shared" si="2"/>
        <v>5</v>
      </c>
      <c r="M4" s="108">
        <f t="shared" si="1"/>
        <v>195</v>
      </c>
      <c r="N4" s="108" t="s">
        <v>98</v>
      </c>
      <c r="O4" s="108" t="s">
        <v>97</v>
      </c>
      <c r="P4" s="96">
        <f t="shared" si="3"/>
        <v>4</v>
      </c>
    </row>
    <row r="5" spans="1:16" ht="16.5" thickBot="1" x14ac:dyDescent="0.25">
      <c r="A5" s="100">
        <v>4</v>
      </c>
      <c r="B5" s="126" t="s">
        <v>138</v>
      </c>
      <c r="C5" s="128">
        <v>234</v>
      </c>
      <c r="D5" s="127">
        <v>198</v>
      </c>
      <c r="E5" s="127">
        <v>188</v>
      </c>
      <c r="F5" s="127">
        <v>196</v>
      </c>
      <c r="G5" s="128">
        <v>215</v>
      </c>
      <c r="H5" s="109"/>
      <c r="I5" s="110"/>
      <c r="J5" s="110"/>
      <c r="K5" s="129">
        <f t="shared" si="0"/>
        <v>1031</v>
      </c>
      <c r="L5" s="108">
        <f t="shared" si="2"/>
        <v>5</v>
      </c>
      <c r="M5" s="108">
        <f t="shared" si="1"/>
        <v>206.2</v>
      </c>
      <c r="N5" s="108" t="s">
        <v>98</v>
      </c>
      <c r="O5" s="108" t="s">
        <v>97</v>
      </c>
      <c r="P5" s="96">
        <f t="shared" si="3"/>
        <v>2</v>
      </c>
    </row>
    <row r="6" spans="1:16" ht="16.5" thickBot="1" x14ac:dyDescent="0.25">
      <c r="A6" s="100">
        <v>5</v>
      </c>
      <c r="B6" s="126" t="s">
        <v>73</v>
      </c>
      <c r="C6" s="127">
        <v>195</v>
      </c>
      <c r="D6" s="127">
        <v>158</v>
      </c>
      <c r="E6" s="127">
        <v>186</v>
      </c>
      <c r="F6" s="127">
        <v>136</v>
      </c>
      <c r="G6" s="127">
        <v>177</v>
      </c>
      <c r="H6" s="109"/>
      <c r="I6" s="110"/>
      <c r="J6" s="110"/>
      <c r="K6" s="129">
        <f t="shared" si="0"/>
        <v>852</v>
      </c>
      <c r="L6" s="108">
        <f t="shared" si="2"/>
        <v>5</v>
      </c>
      <c r="M6" s="108">
        <f t="shared" si="1"/>
        <v>170.4</v>
      </c>
      <c r="N6" s="108" t="s">
        <v>98</v>
      </c>
      <c r="O6" s="108" t="s">
        <v>97</v>
      </c>
      <c r="P6" s="96">
        <f t="shared" si="3"/>
        <v>0</v>
      </c>
    </row>
    <row r="7" spans="1:16" ht="16.5" thickBot="1" x14ac:dyDescent="0.25">
      <c r="A7" s="100">
        <v>6</v>
      </c>
      <c r="B7" s="126" t="s">
        <v>72</v>
      </c>
      <c r="C7" s="127">
        <v>177</v>
      </c>
      <c r="D7" s="128">
        <v>233</v>
      </c>
      <c r="E7" s="127">
        <v>170</v>
      </c>
      <c r="F7" s="127">
        <v>172</v>
      </c>
      <c r="G7" s="127">
        <v>191</v>
      </c>
      <c r="H7" s="109"/>
      <c r="I7" s="110"/>
      <c r="J7" s="110"/>
      <c r="K7" s="129">
        <f t="shared" si="0"/>
        <v>943</v>
      </c>
      <c r="L7" s="108">
        <f t="shared" si="2"/>
        <v>5</v>
      </c>
      <c r="M7" s="108">
        <f t="shared" si="1"/>
        <v>188.6</v>
      </c>
      <c r="N7" s="108" t="s">
        <v>98</v>
      </c>
      <c r="O7" s="108" t="s">
        <v>97</v>
      </c>
      <c r="P7" s="96">
        <f t="shared" si="3"/>
        <v>1</v>
      </c>
    </row>
    <row r="8" spans="1:16" ht="16.5" thickBot="1" x14ac:dyDescent="0.25">
      <c r="A8" s="100">
        <v>7</v>
      </c>
      <c r="B8" s="126" t="s">
        <v>19</v>
      </c>
      <c r="C8" s="127">
        <v>193</v>
      </c>
      <c r="D8" s="128">
        <v>216</v>
      </c>
      <c r="E8" s="128">
        <v>205</v>
      </c>
      <c r="F8" s="127">
        <v>179</v>
      </c>
      <c r="G8" s="127">
        <v>180</v>
      </c>
      <c r="H8" s="109"/>
      <c r="I8" s="110"/>
      <c r="J8" s="110"/>
      <c r="K8" s="129">
        <f t="shared" si="0"/>
        <v>973</v>
      </c>
      <c r="L8" s="108">
        <f t="shared" si="2"/>
        <v>5</v>
      </c>
      <c r="M8" s="108">
        <f t="shared" si="1"/>
        <v>194.6</v>
      </c>
      <c r="N8" s="108" t="s">
        <v>99</v>
      </c>
      <c r="O8" s="108" t="s">
        <v>97</v>
      </c>
      <c r="P8" s="96">
        <f t="shared" si="3"/>
        <v>2</v>
      </c>
    </row>
    <row r="9" spans="1:16" ht="16.5" thickBot="1" x14ac:dyDescent="0.25">
      <c r="A9" s="100">
        <v>8</v>
      </c>
      <c r="B9" s="126" t="s">
        <v>76</v>
      </c>
      <c r="C9" s="127">
        <v>150</v>
      </c>
      <c r="D9" s="127">
        <v>138</v>
      </c>
      <c r="E9" s="127">
        <v>149</v>
      </c>
      <c r="F9" s="127">
        <v>164</v>
      </c>
      <c r="G9" s="127">
        <v>164</v>
      </c>
      <c r="H9" s="109"/>
      <c r="I9" s="110"/>
      <c r="J9" s="110"/>
      <c r="K9" s="129">
        <f t="shared" si="0"/>
        <v>765</v>
      </c>
      <c r="L9" s="108">
        <f t="shared" si="2"/>
        <v>5</v>
      </c>
      <c r="M9" s="108">
        <f t="shared" si="1"/>
        <v>153</v>
      </c>
      <c r="N9" s="108" t="s">
        <v>99</v>
      </c>
      <c r="O9" s="108" t="s">
        <v>97</v>
      </c>
      <c r="P9" s="96">
        <f t="shared" si="3"/>
        <v>0</v>
      </c>
    </row>
    <row r="10" spans="1:16" ht="16.5" thickBot="1" x14ac:dyDescent="0.25">
      <c r="A10" s="100">
        <v>9</v>
      </c>
      <c r="B10" s="126" t="s">
        <v>20</v>
      </c>
      <c r="C10" s="127">
        <v>179</v>
      </c>
      <c r="D10" s="127">
        <v>179</v>
      </c>
      <c r="E10" s="127">
        <v>168</v>
      </c>
      <c r="F10" s="127">
        <v>189</v>
      </c>
      <c r="G10" s="128">
        <v>210</v>
      </c>
      <c r="H10" s="109"/>
      <c r="I10" s="110"/>
      <c r="J10" s="110"/>
      <c r="K10" s="129">
        <f t="shared" si="0"/>
        <v>925</v>
      </c>
      <c r="L10" s="108">
        <f t="shared" si="2"/>
        <v>5</v>
      </c>
      <c r="M10" s="108">
        <f t="shared" si="1"/>
        <v>185</v>
      </c>
      <c r="N10" s="108" t="s">
        <v>99</v>
      </c>
      <c r="O10" s="108" t="s">
        <v>97</v>
      </c>
      <c r="P10" s="96">
        <f t="shared" si="3"/>
        <v>1</v>
      </c>
    </row>
    <row r="11" spans="1:16" ht="16.5" thickBot="1" x14ac:dyDescent="0.25">
      <c r="A11" s="100">
        <v>10</v>
      </c>
      <c r="B11" s="126" t="s">
        <v>82</v>
      </c>
      <c r="C11" s="127">
        <v>182</v>
      </c>
      <c r="D11" s="127">
        <v>161</v>
      </c>
      <c r="E11" s="127">
        <v>151</v>
      </c>
      <c r="F11" s="127">
        <v>167</v>
      </c>
      <c r="G11" s="127">
        <v>174</v>
      </c>
      <c r="H11" s="109"/>
      <c r="I11" s="110"/>
      <c r="J11" s="110"/>
      <c r="K11" s="129">
        <f t="shared" si="0"/>
        <v>835</v>
      </c>
      <c r="L11" s="108">
        <f t="shared" si="2"/>
        <v>5</v>
      </c>
      <c r="M11" s="108">
        <f t="shared" si="1"/>
        <v>167</v>
      </c>
      <c r="N11" s="108" t="s">
        <v>99</v>
      </c>
      <c r="O11" s="108" t="s">
        <v>97</v>
      </c>
      <c r="P11" s="96">
        <f t="shared" si="3"/>
        <v>0</v>
      </c>
    </row>
    <row r="12" spans="1:16" ht="16.5" thickBot="1" x14ac:dyDescent="0.25">
      <c r="A12" s="100">
        <v>11</v>
      </c>
      <c r="B12" s="126" t="s">
        <v>39</v>
      </c>
      <c r="C12" s="127">
        <v>150</v>
      </c>
      <c r="D12" s="127">
        <v>192</v>
      </c>
      <c r="E12" s="127">
        <v>154</v>
      </c>
      <c r="F12" s="128">
        <v>204</v>
      </c>
      <c r="G12" s="127">
        <v>180</v>
      </c>
      <c r="H12" s="109"/>
      <c r="I12" s="110"/>
      <c r="J12" s="110"/>
      <c r="K12" s="129">
        <f t="shared" si="0"/>
        <v>880</v>
      </c>
      <c r="L12" s="108">
        <f t="shared" si="2"/>
        <v>5</v>
      </c>
      <c r="M12" s="108">
        <f t="shared" si="1"/>
        <v>176</v>
      </c>
      <c r="N12" s="108" t="s">
        <v>99</v>
      </c>
      <c r="O12" s="108" t="s">
        <v>97</v>
      </c>
      <c r="P12" s="96">
        <f t="shared" si="3"/>
        <v>1</v>
      </c>
    </row>
    <row r="13" spans="1:16" ht="16.5" thickBot="1" x14ac:dyDescent="0.25">
      <c r="A13" s="100">
        <v>12</v>
      </c>
      <c r="B13" s="126" t="s">
        <v>75</v>
      </c>
      <c r="C13" s="127">
        <v>174</v>
      </c>
      <c r="D13" s="127">
        <v>165</v>
      </c>
      <c r="E13" s="127">
        <v>176</v>
      </c>
      <c r="F13" s="129">
        <v>111</v>
      </c>
      <c r="G13" s="129">
        <v>129</v>
      </c>
      <c r="H13" s="109"/>
      <c r="I13" s="110"/>
      <c r="J13" s="110"/>
      <c r="K13" s="129">
        <f t="shared" si="0"/>
        <v>755</v>
      </c>
      <c r="L13" s="108">
        <f t="shared" si="2"/>
        <v>5</v>
      </c>
      <c r="M13" s="108">
        <f t="shared" si="1"/>
        <v>151</v>
      </c>
      <c r="N13" s="108" t="s">
        <v>99</v>
      </c>
      <c r="O13" s="108" t="s">
        <v>97</v>
      </c>
      <c r="P13" s="96">
        <f t="shared" si="3"/>
        <v>0</v>
      </c>
    </row>
    <row r="14" spans="1:16" ht="16.5" thickBot="1" x14ac:dyDescent="0.25">
      <c r="A14" s="100">
        <v>14</v>
      </c>
      <c r="B14" s="126" t="s">
        <v>45</v>
      </c>
      <c r="C14" s="127">
        <v>131</v>
      </c>
      <c r="D14" s="127">
        <v>148</v>
      </c>
      <c r="E14" s="127">
        <v>171</v>
      </c>
      <c r="F14" s="127">
        <v>142</v>
      </c>
      <c r="G14" s="127">
        <v>180</v>
      </c>
      <c r="H14" s="109"/>
      <c r="I14" s="110"/>
      <c r="J14" s="110"/>
      <c r="K14" s="129">
        <f t="shared" si="0"/>
        <v>772</v>
      </c>
      <c r="L14" s="108">
        <f t="shared" si="2"/>
        <v>5</v>
      </c>
      <c r="M14" s="108">
        <f t="shared" si="1"/>
        <v>154.4</v>
      </c>
      <c r="N14" s="108" t="s">
        <v>100</v>
      </c>
      <c r="O14" s="108" t="s">
        <v>97</v>
      </c>
      <c r="P14" s="96">
        <f t="shared" si="3"/>
        <v>0</v>
      </c>
    </row>
    <row r="15" spans="1:16" ht="16.5" thickBot="1" x14ac:dyDescent="0.25">
      <c r="A15" s="100">
        <v>15</v>
      </c>
      <c r="B15" s="126" t="s">
        <v>46</v>
      </c>
      <c r="C15" s="127">
        <v>195</v>
      </c>
      <c r="D15" s="127">
        <v>150</v>
      </c>
      <c r="E15" s="127">
        <v>164</v>
      </c>
      <c r="F15" s="127">
        <v>192</v>
      </c>
      <c r="G15" s="127">
        <v>198</v>
      </c>
      <c r="H15" s="109"/>
      <c r="I15" s="110"/>
      <c r="J15" s="110"/>
      <c r="K15" s="129">
        <f t="shared" si="0"/>
        <v>899</v>
      </c>
      <c r="L15" s="108">
        <f t="shared" si="2"/>
        <v>5</v>
      </c>
      <c r="M15" s="108">
        <f t="shared" si="1"/>
        <v>179.8</v>
      </c>
      <c r="N15" s="108" t="s">
        <v>100</v>
      </c>
      <c r="O15" s="108" t="s">
        <v>97</v>
      </c>
      <c r="P15" s="96">
        <f t="shared" si="3"/>
        <v>0</v>
      </c>
    </row>
    <row r="16" spans="1:16" ht="16.5" thickBot="1" x14ac:dyDescent="0.25">
      <c r="A16" s="100">
        <v>16</v>
      </c>
      <c r="B16" s="126" t="s">
        <v>65</v>
      </c>
      <c r="C16" s="127">
        <v>180</v>
      </c>
      <c r="D16" s="127">
        <v>158</v>
      </c>
      <c r="E16" s="127">
        <v>184</v>
      </c>
      <c r="F16" s="127">
        <v>148</v>
      </c>
      <c r="G16" s="127">
        <v>141</v>
      </c>
      <c r="H16" s="109"/>
      <c r="I16" s="110"/>
      <c r="J16" s="110"/>
      <c r="K16" s="129">
        <f t="shared" si="0"/>
        <v>811</v>
      </c>
      <c r="L16" s="108">
        <f t="shared" si="2"/>
        <v>5</v>
      </c>
      <c r="M16" s="108">
        <f t="shared" si="1"/>
        <v>162.19999999999999</v>
      </c>
      <c r="N16" s="108" t="s">
        <v>100</v>
      </c>
      <c r="O16" s="108" t="s">
        <v>97</v>
      </c>
      <c r="P16" s="96">
        <f t="shared" si="3"/>
        <v>0</v>
      </c>
    </row>
    <row r="17" spans="1:16" ht="16.5" thickBot="1" x14ac:dyDescent="0.25">
      <c r="A17" s="100">
        <v>17</v>
      </c>
      <c r="B17" s="126" t="s">
        <v>57</v>
      </c>
      <c r="C17" s="127">
        <v>195</v>
      </c>
      <c r="D17" s="127">
        <v>149</v>
      </c>
      <c r="E17" s="128">
        <v>239</v>
      </c>
      <c r="F17" s="127">
        <v>191</v>
      </c>
      <c r="G17" s="127">
        <v>173</v>
      </c>
      <c r="H17" s="109"/>
      <c r="I17" s="110"/>
      <c r="J17" s="110"/>
      <c r="K17" s="129">
        <f t="shared" si="0"/>
        <v>947</v>
      </c>
      <c r="L17" s="108">
        <f t="shared" si="2"/>
        <v>5</v>
      </c>
      <c r="M17" s="108">
        <f t="shared" si="1"/>
        <v>189.4</v>
      </c>
      <c r="N17" s="108" t="s">
        <v>100</v>
      </c>
      <c r="O17" s="108" t="s">
        <v>97</v>
      </c>
      <c r="P17" s="96">
        <f t="shared" si="3"/>
        <v>1</v>
      </c>
    </row>
    <row r="18" spans="1:16" ht="16.5" thickBot="1" x14ac:dyDescent="0.25">
      <c r="A18" s="100">
        <v>18</v>
      </c>
      <c r="B18" s="126" t="s">
        <v>43</v>
      </c>
      <c r="C18" s="127">
        <v>120</v>
      </c>
      <c r="D18" s="127">
        <v>154</v>
      </c>
      <c r="E18" s="127">
        <v>151</v>
      </c>
      <c r="F18" s="129">
        <v>164</v>
      </c>
      <c r="G18" s="129">
        <v>153</v>
      </c>
      <c r="H18" s="109"/>
      <c r="I18" s="110"/>
      <c r="J18" s="110"/>
      <c r="K18" s="129">
        <f t="shared" si="0"/>
        <v>742</v>
      </c>
      <c r="L18" s="108">
        <f t="shared" si="2"/>
        <v>5</v>
      </c>
      <c r="M18" s="108">
        <f t="shared" si="1"/>
        <v>148.4</v>
      </c>
      <c r="N18" s="108" t="s">
        <v>100</v>
      </c>
      <c r="O18" s="108" t="s">
        <v>97</v>
      </c>
      <c r="P18" s="96">
        <f t="shared" si="3"/>
        <v>0</v>
      </c>
    </row>
    <row r="19" spans="1:16" ht="16.5" thickBot="1" x14ac:dyDescent="0.25">
      <c r="A19" s="100">
        <v>19</v>
      </c>
      <c r="B19" s="126" t="s">
        <v>21</v>
      </c>
      <c r="C19" s="127">
        <v>180</v>
      </c>
      <c r="D19" s="127">
        <v>173</v>
      </c>
      <c r="E19" s="127">
        <v>149</v>
      </c>
      <c r="F19" s="127">
        <v>133</v>
      </c>
      <c r="G19" s="127">
        <v>173</v>
      </c>
      <c r="H19" s="109"/>
      <c r="I19" s="110"/>
      <c r="J19" s="110"/>
      <c r="K19" s="129">
        <f t="shared" si="0"/>
        <v>808</v>
      </c>
      <c r="L19" s="108">
        <f t="shared" si="2"/>
        <v>5</v>
      </c>
      <c r="M19" s="108">
        <f t="shared" si="1"/>
        <v>161.6</v>
      </c>
      <c r="N19" s="108" t="s">
        <v>100</v>
      </c>
      <c r="O19" s="108" t="s">
        <v>97</v>
      </c>
      <c r="P19" s="96">
        <f t="shared" si="3"/>
        <v>0</v>
      </c>
    </row>
    <row r="20" spans="1:16" ht="16.5" thickBot="1" x14ac:dyDescent="0.25">
      <c r="A20" s="100">
        <v>20</v>
      </c>
      <c r="B20" s="126" t="s">
        <v>54</v>
      </c>
      <c r="C20" s="127">
        <v>144</v>
      </c>
      <c r="D20" s="127">
        <v>161</v>
      </c>
      <c r="E20" s="127">
        <v>176</v>
      </c>
      <c r="F20" s="127">
        <v>154</v>
      </c>
      <c r="G20" s="127">
        <v>145</v>
      </c>
      <c r="H20" s="109"/>
      <c r="I20" s="110"/>
      <c r="J20" s="110"/>
      <c r="K20" s="129">
        <f t="shared" si="0"/>
        <v>780</v>
      </c>
      <c r="L20" s="108">
        <f t="shared" si="2"/>
        <v>5</v>
      </c>
      <c r="M20" s="108">
        <f t="shared" si="1"/>
        <v>156</v>
      </c>
      <c r="N20" s="108" t="s">
        <v>102</v>
      </c>
      <c r="O20" s="108" t="s">
        <v>97</v>
      </c>
      <c r="P20" s="96">
        <f t="shared" si="3"/>
        <v>0</v>
      </c>
    </row>
    <row r="21" spans="1:16" ht="16.5" thickBot="1" x14ac:dyDescent="0.25">
      <c r="A21" s="100">
        <v>21</v>
      </c>
      <c r="B21" s="126" t="s">
        <v>35</v>
      </c>
      <c r="C21" s="127">
        <v>147</v>
      </c>
      <c r="D21" s="128">
        <v>204</v>
      </c>
      <c r="E21" s="128">
        <v>219</v>
      </c>
      <c r="F21" s="127">
        <v>181</v>
      </c>
      <c r="G21" s="127">
        <v>156</v>
      </c>
      <c r="H21" s="109"/>
      <c r="I21" s="110"/>
      <c r="J21" s="110"/>
      <c r="K21" s="129">
        <f t="shared" si="0"/>
        <v>907</v>
      </c>
      <c r="L21" s="108">
        <f t="shared" si="2"/>
        <v>5</v>
      </c>
      <c r="M21" s="108">
        <f t="shared" si="1"/>
        <v>181.4</v>
      </c>
      <c r="N21" s="108" t="s">
        <v>102</v>
      </c>
      <c r="O21" s="108" t="s">
        <v>97</v>
      </c>
      <c r="P21" s="96">
        <f t="shared" si="3"/>
        <v>2</v>
      </c>
    </row>
    <row r="22" spans="1:16" ht="16.5" thickBot="1" x14ac:dyDescent="0.25">
      <c r="A22" s="100">
        <v>22</v>
      </c>
      <c r="B22" s="126" t="s">
        <v>12</v>
      </c>
      <c r="C22" s="127">
        <v>163</v>
      </c>
      <c r="D22" s="127">
        <v>167</v>
      </c>
      <c r="E22" s="127">
        <v>157</v>
      </c>
      <c r="F22" s="129">
        <v>141</v>
      </c>
      <c r="G22" s="129">
        <v>198</v>
      </c>
      <c r="H22" s="109"/>
      <c r="I22" s="110"/>
      <c r="J22" s="110"/>
      <c r="K22" s="129">
        <f t="shared" si="0"/>
        <v>826</v>
      </c>
      <c r="L22" s="108">
        <f t="shared" si="2"/>
        <v>5</v>
      </c>
      <c r="M22" s="108">
        <f t="shared" si="1"/>
        <v>165.2</v>
      </c>
      <c r="N22" s="108" t="s">
        <v>102</v>
      </c>
      <c r="O22" s="108" t="s">
        <v>97</v>
      </c>
      <c r="P22" s="96">
        <f t="shared" si="3"/>
        <v>0</v>
      </c>
    </row>
    <row r="23" spans="1:16" ht="16.5" thickBot="1" x14ac:dyDescent="0.25">
      <c r="A23" s="100">
        <v>23</v>
      </c>
      <c r="B23" s="126" t="s">
        <v>145</v>
      </c>
      <c r="C23" s="127">
        <v>145</v>
      </c>
      <c r="D23" s="127">
        <v>183</v>
      </c>
      <c r="E23" s="127">
        <v>154</v>
      </c>
      <c r="F23" s="127">
        <v>115</v>
      </c>
      <c r="G23" s="127">
        <v>134</v>
      </c>
      <c r="H23" s="109"/>
      <c r="I23" s="110"/>
      <c r="J23" s="110"/>
      <c r="K23" s="129">
        <f t="shared" si="0"/>
        <v>731</v>
      </c>
      <c r="L23" s="108">
        <f t="shared" si="2"/>
        <v>5</v>
      </c>
      <c r="M23" s="108">
        <f t="shared" si="1"/>
        <v>146.19999999999999</v>
      </c>
      <c r="N23" s="108" t="s">
        <v>102</v>
      </c>
      <c r="O23" s="108" t="s">
        <v>97</v>
      </c>
      <c r="P23" s="96">
        <f t="shared" si="3"/>
        <v>0</v>
      </c>
    </row>
    <row r="24" spans="1:16" ht="16.5" thickBot="1" x14ac:dyDescent="0.25">
      <c r="A24" s="100">
        <v>24</v>
      </c>
      <c r="B24" s="126" t="s">
        <v>52</v>
      </c>
      <c r="C24" s="127">
        <v>163</v>
      </c>
      <c r="D24" s="127">
        <v>124</v>
      </c>
      <c r="E24" s="127">
        <v>146</v>
      </c>
      <c r="F24" s="127">
        <v>167</v>
      </c>
      <c r="G24" s="127">
        <v>182</v>
      </c>
      <c r="H24" s="109"/>
      <c r="I24" s="110"/>
      <c r="J24" s="110"/>
      <c r="K24" s="129">
        <f t="shared" si="0"/>
        <v>782</v>
      </c>
      <c r="L24" s="108">
        <f t="shared" si="2"/>
        <v>5</v>
      </c>
      <c r="M24" s="108">
        <f t="shared" si="1"/>
        <v>156.4</v>
      </c>
      <c r="N24" s="108" t="s">
        <v>102</v>
      </c>
      <c r="O24" s="108" t="s">
        <v>97</v>
      </c>
      <c r="P24" s="96">
        <f t="shared" si="3"/>
        <v>0</v>
      </c>
    </row>
    <row r="25" spans="1:16" ht="16.5" thickBot="1" x14ac:dyDescent="0.25">
      <c r="A25" s="100">
        <v>25</v>
      </c>
      <c r="B25" s="130" t="s">
        <v>11</v>
      </c>
      <c r="C25" s="131">
        <v>157</v>
      </c>
      <c r="D25" s="131">
        <v>165</v>
      </c>
      <c r="E25" s="131">
        <v>168</v>
      </c>
      <c r="F25" s="131">
        <v>186</v>
      </c>
      <c r="G25" s="131">
        <v>164</v>
      </c>
      <c r="H25" s="109"/>
      <c r="I25" s="110"/>
      <c r="J25" s="110"/>
      <c r="K25" s="132">
        <f t="shared" si="0"/>
        <v>840</v>
      </c>
      <c r="L25" s="108">
        <f t="shared" si="2"/>
        <v>5</v>
      </c>
      <c r="M25" s="108">
        <f t="shared" si="1"/>
        <v>168</v>
      </c>
      <c r="N25" s="108" t="s">
        <v>102</v>
      </c>
      <c r="O25" s="108" t="s">
        <v>97</v>
      </c>
      <c r="P25" s="96">
        <f t="shared" si="3"/>
        <v>0</v>
      </c>
    </row>
    <row r="26" spans="1:16" ht="16.5" thickBot="1" x14ac:dyDescent="0.25">
      <c r="A26" s="99">
        <v>1</v>
      </c>
      <c r="B26" s="10" t="s">
        <v>71</v>
      </c>
      <c r="C26" s="99">
        <v>146</v>
      </c>
      <c r="D26" s="99">
        <v>178</v>
      </c>
      <c r="E26" s="99">
        <v>153</v>
      </c>
      <c r="F26" s="99">
        <v>169</v>
      </c>
      <c r="G26" s="99">
        <v>154</v>
      </c>
      <c r="H26" s="111">
        <v>202</v>
      </c>
      <c r="I26" s="99">
        <v>158</v>
      </c>
      <c r="J26" s="99">
        <v>195</v>
      </c>
      <c r="K26" s="99">
        <v>1355</v>
      </c>
      <c r="L26" s="99">
        <f>COUNT(C26:J26)</f>
        <v>8</v>
      </c>
      <c r="M26" s="112">
        <f t="shared" si="1"/>
        <v>169.375</v>
      </c>
      <c r="N26" s="113" t="s">
        <v>98</v>
      </c>
      <c r="O26" s="113" t="s">
        <v>88</v>
      </c>
      <c r="P26" s="96">
        <f t="shared" si="3"/>
        <v>1</v>
      </c>
    </row>
    <row r="27" spans="1:16" ht="16.5" thickBot="1" x14ac:dyDescent="0.25">
      <c r="A27" s="99">
        <v>2</v>
      </c>
      <c r="B27" s="10" t="s">
        <v>53</v>
      </c>
      <c r="C27" s="99">
        <v>197</v>
      </c>
      <c r="D27" s="99">
        <v>190</v>
      </c>
      <c r="E27" s="99">
        <v>148</v>
      </c>
      <c r="F27" s="111">
        <v>201</v>
      </c>
      <c r="G27" s="111">
        <v>211</v>
      </c>
      <c r="H27" s="111">
        <v>209</v>
      </c>
      <c r="I27" s="99">
        <v>158</v>
      </c>
      <c r="J27" s="99">
        <v>182</v>
      </c>
      <c r="K27" s="99">
        <v>1496</v>
      </c>
      <c r="L27" s="99">
        <f t="shared" ref="L27:L90" si="4">COUNT(C27:J27)</f>
        <v>8</v>
      </c>
      <c r="M27" s="112">
        <f t="shared" si="1"/>
        <v>187</v>
      </c>
      <c r="N27" s="113" t="s">
        <v>98</v>
      </c>
      <c r="O27" s="113" t="s">
        <v>88</v>
      </c>
      <c r="P27" s="96">
        <f t="shared" si="3"/>
        <v>3</v>
      </c>
    </row>
    <row r="28" spans="1:16" ht="16.5" thickBot="1" x14ac:dyDescent="0.25">
      <c r="A28" s="99">
        <v>3</v>
      </c>
      <c r="B28" s="10" t="s">
        <v>42</v>
      </c>
      <c r="C28" s="99">
        <v>185</v>
      </c>
      <c r="D28" s="111">
        <v>207</v>
      </c>
      <c r="E28" s="99">
        <v>152</v>
      </c>
      <c r="F28" s="111">
        <v>211</v>
      </c>
      <c r="G28" s="111">
        <v>219</v>
      </c>
      <c r="H28" s="99">
        <v>176</v>
      </c>
      <c r="I28" s="99">
        <v>178</v>
      </c>
      <c r="J28" s="99">
        <v>163</v>
      </c>
      <c r="K28" s="99">
        <v>1491</v>
      </c>
      <c r="L28" s="99">
        <f t="shared" si="4"/>
        <v>8</v>
      </c>
      <c r="M28" s="112">
        <f t="shared" si="1"/>
        <v>186.375</v>
      </c>
      <c r="N28" s="113" t="s">
        <v>98</v>
      </c>
      <c r="O28" s="113" t="s">
        <v>88</v>
      </c>
      <c r="P28" s="96">
        <f t="shared" si="3"/>
        <v>3</v>
      </c>
    </row>
    <row r="29" spans="1:16" ht="16.5" thickBot="1" x14ac:dyDescent="0.25">
      <c r="A29" s="99">
        <v>4</v>
      </c>
      <c r="B29" s="10" t="s">
        <v>74</v>
      </c>
      <c r="C29" s="99">
        <v>191</v>
      </c>
      <c r="D29" s="111">
        <v>206</v>
      </c>
      <c r="E29" s="99">
        <v>189</v>
      </c>
      <c r="F29" s="99">
        <v>189</v>
      </c>
      <c r="G29" s="99">
        <v>173</v>
      </c>
      <c r="H29" s="111">
        <v>234</v>
      </c>
      <c r="I29" s="99">
        <v>191</v>
      </c>
      <c r="J29" s="111">
        <v>224</v>
      </c>
      <c r="K29" s="99">
        <v>1597</v>
      </c>
      <c r="L29" s="99">
        <f t="shared" si="4"/>
        <v>8</v>
      </c>
      <c r="M29" s="112">
        <f t="shared" si="1"/>
        <v>199.625</v>
      </c>
      <c r="N29" s="113" t="s">
        <v>98</v>
      </c>
      <c r="O29" s="113" t="s">
        <v>88</v>
      </c>
      <c r="P29" s="96">
        <f t="shared" si="3"/>
        <v>3</v>
      </c>
    </row>
    <row r="30" spans="1:16" ht="16.5" thickBot="1" x14ac:dyDescent="0.25">
      <c r="A30" s="99">
        <v>5</v>
      </c>
      <c r="B30" s="10" t="s">
        <v>138</v>
      </c>
      <c r="C30" s="99">
        <v>177</v>
      </c>
      <c r="D30" s="99">
        <v>177</v>
      </c>
      <c r="E30" s="111">
        <v>200</v>
      </c>
      <c r="F30" s="99">
        <v>197</v>
      </c>
      <c r="G30" s="111">
        <v>232</v>
      </c>
      <c r="H30" s="99">
        <v>198</v>
      </c>
      <c r="I30" s="99">
        <v>192</v>
      </c>
      <c r="J30" s="111">
        <v>200</v>
      </c>
      <c r="K30" s="99">
        <v>1573</v>
      </c>
      <c r="L30" s="99">
        <f t="shared" si="4"/>
        <v>8</v>
      </c>
      <c r="M30" s="112">
        <f t="shared" si="1"/>
        <v>196.625</v>
      </c>
      <c r="N30" s="113" t="s">
        <v>98</v>
      </c>
      <c r="O30" s="113" t="s">
        <v>88</v>
      </c>
      <c r="P30" s="96">
        <f t="shared" si="3"/>
        <v>3</v>
      </c>
    </row>
    <row r="31" spans="1:16" ht="16.5" thickBot="1" x14ac:dyDescent="0.25">
      <c r="A31" s="99">
        <v>6</v>
      </c>
      <c r="B31" s="10" t="s">
        <v>73</v>
      </c>
      <c r="C31" s="111">
        <v>245</v>
      </c>
      <c r="D31" s="99">
        <v>170</v>
      </c>
      <c r="E31" s="99">
        <v>182</v>
      </c>
      <c r="F31" s="99">
        <v>193</v>
      </c>
      <c r="G31" s="99">
        <v>195</v>
      </c>
      <c r="H31" s="111">
        <v>202</v>
      </c>
      <c r="I31" s="99">
        <v>164</v>
      </c>
      <c r="J31" s="99">
        <v>188</v>
      </c>
      <c r="K31" s="99">
        <v>1539</v>
      </c>
      <c r="L31" s="99">
        <f t="shared" si="4"/>
        <v>8</v>
      </c>
      <c r="M31" s="112">
        <f t="shared" si="1"/>
        <v>192.375</v>
      </c>
      <c r="N31" s="113" t="s">
        <v>98</v>
      </c>
      <c r="O31" s="113" t="s">
        <v>88</v>
      </c>
      <c r="P31" s="96">
        <f t="shared" si="3"/>
        <v>2</v>
      </c>
    </row>
    <row r="32" spans="1:16" ht="16.5" thickBot="1" x14ac:dyDescent="0.25">
      <c r="A32" s="99">
        <v>7</v>
      </c>
      <c r="B32" s="10" t="s">
        <v>64</v>
      </c>
      <c r="C32" s="99">
        <v>154</v>
      </c>
      <c r="D32" s="99">
        <v>160</v>
      </c>
      <c r="E32" s="99">
        <v>147</v>
      </c>
      <c r="F32" s="111">
        <v>205</v>
      </c>
      <c r="G32" s="99">
        <v>165</v>
      </c>
      <c r="H32" s="111">
        <v>201</v>
      </c>
      <c r="I32" s="99">
        <v>118</v>
      </c>
      <c r="J32" s="111">
        <v>208</v>
      </c>
      <c r="K32" s="99">
        <v>1358</v>
      </c>
      <c r="L32" s="99">
        <f t="shared" si="4"/>
        <v>8</v>
      </c>
      <c r="M32" s="112">
        <f t="shared" si="1"/>
        <v>169.75</v>
      </c>
      <c r="N32" s="113" t="s">
        <v>98</v>
      </c>
      <c r="O32" s="113" t="s">
        <v>88</v>
      </c>
      <c r="P32" s="96">
        <f t="shared" si="3"/>
        <v>3</v>
      </c>
    </row>
    <row r="33" spans="1:16" ht="16.5" thickBot="1" x14ac:dyDescent="0.25">
      <c r="A33" s="99">
        <v>8</v>
      </c>
      <c r="B33" s="10" t="s">
        <v>72</v>
      </c>
      <c r="C33" s="99">
        <v>179</v>
      </c>
      <c r="D33" s="99">
        <v>155</v>
      </c>
      <c r="E33" s="99">
        <v>171</v>
      </c>
      <c r="F33" s="99">
        <v>194</v>
      </c>
      <c r="G33" s="99">
        <v>178</v>
      </c>
      <c r="H33" s="99">
        <v>146</v>
      </c>
      <c r="I33" s="99">
        <v>162</v>
      </c>
      <c r="J33" s="99">
        <v>165</v>
      </c>
      <c r="K33" s="99">
        <v>1350</v>
      </c>
      <c r="L33" s="99">
        <f t="shared" si="4"/>
        <v>8</v>
      </c>
      <c r="M33" s="112">
        <f t="shared" si="1"/>
        <v>168.75</v>
      </c>
      <c r="N33" s="113" t="s">
        <v>98</v>
      </c>
      <c r="O33" s="113" t="s">
        <v>88</v>
      </c>
      <c r="P33" s="96">
        <f t="shared" si="3"/>
        <v>0</v>
      </c>
    </row>
    <row r="34" spans="1:16" ht="16.5" thickBot="1" x14ac:dyDescent="0.25">
      <c r="A34" s="99">
        <v>9</v>
      </c>
      <c r="B34" s="10" t="s">
        <v>152</v>
      </c>
      <c r="C34" s="99">
        <v>189</v>
      </c>
      <c r="D34" s="99">
        <v>168</v>
      </c>
      <c r="E34" s="111">
        <v>211</v>
      </c>
      <c r="F34" s="111">
        <v>209</v>
      </c>
      <c r="G34" s="99">
        <v>172</v>
      </c>
      <c r="H34" s="99">
        <v>159</v>
      </c>
      <c r="I34" s="99">
        <v>178</v>
      </c>
      <c r="J34" s="111">
        <v>221</v>
      </c>
      <c r="K34" s="99">
        <v>1507</v>
      </c>
      <c r="L34" s="99">
        <f t="shared" si="4"/>
        <v>8</v>
      </c>
      <c r="M34" s="112">
        <f t="shared" ref="M34:M65" si="5">SUM(K34/L34)</f>
        <v>188.375</v>
      </c>
      <c r="N34" s="113" t="s">
        <v>99</v>
      </c>
      <c r="O34" s="113" t="s">
        <v>88</v>
      </c>
      <c r="P34" s="96">
        <f t="shared" si="3"/>
        <v>3</v>
      </c>
    </row>
    <row r="35" spans="1:16" ht="16.5" thickBot="1" x14ac:dyDescent="0.25">
      <c r="A35" s="99">
        <v>10</v>
      </c>
      <c r="B35" s="10" t="s">
        <v>83</v>
      </c>
      <c r="C35" s="99">
        <v>191</v>
      </c>
      <c r="D35" s="99">
        <v>157</v>
      </c>
      <c r="E35" s="99">
        <v>151</v>
      </c>
      <c r="F35" s="99">
        <v>196</v>
      </c>
      <c r="G35" s="99">
        <v>162</v>
      </c>
      <c r="H35" s="99">
        <v>185</v>
      </c>
      <c r="I35" s="111">
        <v>206</v>
      </c>
      <c r="J35" s="99">
        <v>111</v>
      </c>
      <c r="K35" s="99">
        <v>1359</v>
      </c>
      <c r="L35" s="99">
        <f t="shared" si="4"/>
        <v>8</v>
      </c>
      <c r="M35" s="112">
        <f t="shared" si="5"/>
        <v>169.875</v>
      </c>
      <c r="N35" s="113" t="s">
        <v>99</v>
      </c>
      <c r="O35" s="113" t="s">
        <v>88</v>
      </c>
      <c r="P35" s="96">
        <f t="shared" si="3"/>
        <v>1</v>
      </c>
    </row>
    <row r="36" spans="1:16" ht="16.5" thickBot="1" x14ac:dyDescent="0.25">
      <c r="A36" s="99">
        <v>11</v>
      </c>
      <c r="B36" s="10" t="s">
        <v>146</v>
      </c>
      <c r="C36" s="99">
        <v>171</v>
      </c>
      <c r="D36" s="99">
        <v>146</v>
      </c>
      <c r="E36" s="99">
        <v>163</v>
      </c>
      <c r="F36" s="99">
        <v>185</v>
      </c>
      <c r="G36" s="99">
        <v>126</v>
      </c>
      <c r="H36" s="99">
        <v>173</v>
      </c>
      <c r="I36" s="99">
        <v>156</v>
      </c>
      <c r="J36" s="99">
        <v>196</v>
      </c>
      <c r="K36" s="99">
        <v>1316</v>
      </c>
      <c r="L36" s="99">
        <f t="shared" si="4"/>
        <v>8</v>
      </c>
      <c r="M36" s="112">
        <f t="shared" si="5"/>
        <v>164.5</v>
      </c>
      <c r="N36" s="113" t="s">
        <v>99</v>
      </c>
      <c r="O36" s="113" t="s">
        <v>88</v>
      </c>
      <c r="P36" s="96">
        <f t="shared" si="3"/>
        <v>0</v>
      </c>
    </row>
    <row r="37" spans="1:16" ht="16.5" thickBot="1" x14ac:dyDescent="0.25">
      <c r="A37" s="99">
        <v>12</v>
      </c>
      <c r="B37" s="10" t="s">
        <v>154</v>
      </c>
      <c r="C37" s="99">
        <v>184</v>
      </c>
      <c r="D37" s="99">
        <v>171</v>
      </c>
      <c r="E37" s="99">
        <v>157</v>
      </c>
      <c r="F37" s="99">
        <v>180</v>
      </c>
      <c r="G37" s="111">
        <v>208</v>
      </c>
      <c r="H37" s="99">
        <v>165</v>
      </c>
      <c r="I37" s="111">
        <v>237</v>
      </c>
      <c r="J37" s="99">
        <v>190</v>
      </c>
      <c r="K37" s="99">
        <v>1492</v>
      </c>
      <c r="L37" s="99">
        <f t="shared" si="4"/>
        <v>8</v>
      </c>
      <c r="M37" s="112">
        <f t="shared" si="5"/>
        <v>186.5</v>
      </c>
      <c r="N37" s="113" t="s">
        <v>99</v>
      </c>
      <c r="O37" s="113" t="s">
        <v>88</v>
      </c>
      <c r="P37" s="96">
        <f t="shared" si="3"/>
        <v>2</v>
      </c>
    </row>
    <row r="38" spans="1:16" ht="16.5" thickBot="1" x14ac:dyDescent="0.25">
      <c r="A38" s="99">
        <v>13</v>
      </c>
      <c r="B38" s="10" t="s">
        <v>19</v>
      </c>
      <c r="C38" s="111">
        <v>214</v>
      </c>
      <c r="D38" s="99">
        <v>180</v>
      </c>
      <c r="E38" s="99">
        <v>190</v>
      </c>
      <c r="F38" s="99">
        <v>181</v>
      </c>
      <c r="G38" s="99">
        <v>188</v>
      </c>
      <c r="H38" s="99">
        <v>192</v>
      </c>
      <c r="I38" s="99">
        <v>135</v>
      </c>
      <c r="J38" s="99">
        <v>155</v>
      </c>
      <c r="K38" s="99">
        <v>1435</v>
      </c>
      <c r="L38" s="99">
        <f t="shared" si="4"/>
        <v>8</v>
      </c>
      <c r="M38" s="112">
        <f t="shared" si="5"/>
        <v>179.375</v>
      </c>
      <c r="N38" s="113" t="s">
        <v>99</v>
      </c>
      <c r="O38" s="113" t="s">
        <v>88</v>
      </c>
      <c r="P38" s="96">
        <f t="shared" si="3"/>
        <v>1</v>
      </c>
    </row>
    <row r="39" spans="1:16" ht="16.5" thickBot="1" x14ac:dyDescent="0.25">
      <c r="A39" s="99">
        <v>14</v>
      </c>
      <c r="B39" s="10" t="s">
        <v>76</v>
      </c>
      <c r="C39" s="99">
        <v>171</v>
      </c>
      <c r="D39" s="99">
        <v>146</v>
      </c>
      <c r="E39" s="99">
        <v>182</v>
      </c>
      <c r="F39" s="111">
        <v>205</v>
      </c>
      <c r="G39" s="111">
        <v>222</v>
      </c>
      <c r="H39" s="99">
        <v>169</v>
      </c>
      <c r="I39" s="99">
        <v>189</v>
      </c>
      <c r="J39" s="111">
        <v>211</v>
      </c>
      <c r="K39" s="99">
        <v>1495</v>
      </c>
      <c r="L39" s="99">
        <f t="shared" si="4"/>
        <v>8</v>
      </c>
      <c r="M39" s="112">
        <f t="shared" si="5"/>
        <v>186.875</v>
      </c>
      <c r="N39" s="113" t="s">
        <v>99</v>
      </c>
      <c r="O39" s="113" t="s">
        <v>88</v>
      </c>
      <c r="P39" s="96">
        <f t="shared" si="3"/>
        <v>3</v>
      </c>
    </row>
    <row r="40" spans="1:16" ht="16.5" thickBot="1" x14ac:dyDescent="0.25">
      <c r="A40" s="99">
        <v>15</v>
      </c>
      <c r="B40" s="10" t="s">
        <v>67</v>
      </c>
      <c r="C40" s="111">
        <v>204</v>
      </c>
      <c r="D40" s="99">
        <v>193</v>
      </c>
      <c r="E40" s="99">
        <v>164</v>
      </c>
      <c r="F40" s="99">
        <v>182</v>
      </c>
      <c r="G40" s="99">
        <v>143</v>
      </c>
      <c r="H40" s="111">
        <v>225</v>
      </c>
      <c r="I40" s="99">
        <v>155</v>
      </c>
      <c r="J40" s="99">
        <v>144</v>
      </c>
      <c r="K40" s="99">
        <v>1410</v>
      </c>
      <c r="L40" s="99">
        <f t="shared" si="4"/>
        <v>8</v>
      </c>
      <c r="M40" s="112">
        <f t="shared" si="5"/>
        <v>176.25</v>
      </c>
      <c r="N40" s="113" t="s">
        <v>99</v>
      </c>
      <c r="O40" s="113" t="s">
        <v>88</v>
      </c>
      <c r="P40" s="96">
        <f t="shared" si="3"/>
        <v>2</v>
      </c>
    </row>
    <row r="41" spans="1:16" ht="16.5" thickBot="1" x14ac:dyDescent="0.25">
      <c r="A41" s="99">
        <v>16</v>
      </c>
      <c r="B41" s="10" t="s">
        <v>153</v>
      </c>
      <c r="C41" s="111">
        <v>214</v>
      </c>
      <c r="D41" s="99">
        <v>190</v>
      </c>
      <c r="E41" s="99">
        <v>181</v>
      </c>
      <c r="F41" s="111">
        <v>210</v>
      </c>
      <c r="G41" s="99">
        <v>191</v>
      </c>
      <c r="H41" s="99">
        <v>176</v>
      </c>
      <c r="I41" s="99">
        <v>128</v>
      </c>
      <c r="J41" s="99">
        <v>148</v>
      </c>
      <c r="K41" s="99">
        <v>1438</v>
      </c>
      <c r="L41" s="99">
        <f t="shared" si="4"/>
        <v>8</v>
      </c>
      <c r="M41" s="112">
        <f t="shared" si="5"/>
        <v>179.75</v>
      </c>
      <c r="N41" s="113" t="s">
        <v>99</v>
      </c>
      <c r="O41" s="113" t="s">
        <v>88</v>
      </c>
      <c r="P41" s="96">
        <f t="shared" si="3"/>
        <v>2</v>
      </c>
    </row>
    <row r="42" spans="1:16" ht="16.5" thickBot="1" x14ac:dyDescent="0.25">
      <c r="A42" s="99">
        <v>17</v>
      </c>
      <c r="B42" s="10" t="s">
        <v>81</v>
      </c>
      <c r="C42" s="99">
        <v>188</v>
      </c>
      <c r="D42" s="99">
        <v>177</v>
      </c>
      <c r="E42" s="99">
        <v>187</v>
      </c>
      <c r="F42" s="99">
        <v>138</v>
      </c>
      <c r="G42" s="99">
        <v>177</v>
      </c>
      <c r="H42" s="99">
        <v>155</v>
      </c>
      <c r="I42" s="99">
        <v>122</v>
      </c>
      <c r="J42" s="99">
        <v>181</v>
      </c>
      <c r="K42" s="99">
        <v>1325</v>
      </c>
      <c r="L42" s="99">
        <f t="shared" si="4"/>
        <v>8</v>
      </c>
      <c r="M42" s="112">
        <f t="shared" si="5"/>
        <v>165.625</v>
      </c>
      <c r="N42" s="113" t="s">
        <v>99</v>
      </c>
      <c r="O42" s="113" t="s">
        <v>88</v>
      </c>
      <c r="P42" s="96">
        <f t="shared" si="3"/>
        <v>0</v>
      </c>
    </row>
    <row r="43" spans="1:16" ht="16.5" thickBot="1" x14ac:dyDescent="0.25">
      <c r="A43" s="99">
        <v>18</v>
      </c>
      <c r="B43" s="10" t="s">
        <v>48</v>
      </c>
      <c r="C43" s="99">
        <v>177</v>
      </c>
      <c r="D43" s="99">
        <v>190</v>
      </c>
      <c r="E43" s="111">
        <v>205</v>
      </c>
      <c r="F43" s="99">
        <v>181</v>
      </c>
      <c r="G43" s="99">
        <v>196</v>
      </c>
      <c r="H43" s="99">
        <v>160</v>
      </c>
      <c r="I43" s="99">
        <v>157</v>
      </c>
      <c r="J43" s="99">
        <v>150</v>
      </c>
      <c r="K43" s="99">
        <v>1416</v>
      </c>
      <c r="L43" s="99">
        <f t="shared" si="4"/>
        <v>8</v>
      </c>
      <c r="M43" s="112">
        <f t="shared" si="5"/>
        <v>177</v>
      </c>
      <c r="N43" s="113" t="s">
        <v>99</v>
      </c>
      <c r="O43" s="113" t="s">
        <v>88</v>
      </c>
      <c r="P43" s="96">
        <f t="shared" si="3"/>
        <v>1</v>
      </c>
    </row>
    <row r="44" spans="1:16" ht="16.5" thickBot="1" x14ac:dyDescent="0.25">
      <c r="A44" s="99">
        <v>19</v>
      </c>
      <c r="B44" s="10" t="s">
        <v>20</v>
      </c>
      <c r="C44" s="99">
        <v>158</v>
      </c>
      <c r="D44" s="99">
        <v>168</v>
      </c>
      <c r="E44" s="99">
        <v>168</v>
      </c>
      <c r="F44" s="99">
        <v>142</v>
      </c>
      <c r="G44" s="111">
        <v>213</v>
      </c>
      <c r="H44" s="99">
        <v>120</v>
      </c>
      <c r="I44" s="99">
        <v>158</v>
      </c>
      <c r="J44" s="111">
        <v>214</v>
      </c>
      <c r="K44" s="99">
        <v>1341</v>
      </c>
      <c r="L44" s="99">
        <f t="shared" si="4"/>
        <v>8</v>
      </c>
      <c r="M44" s="112">
        <f t="shared" si="5"/>
        <v>167.625</v>
      </c>
      <c r="N44" s="113" t="s">
        <v>99</v>
      </c>
      <c r="O44" s="113" t="s">
        <v>88</v>
      </c>
      <c r="P44" s="96">
        <f t="shared" si="3"/>
        <v>2</v>
      </c>
    </row>
    <row r="45" spans="1:16" ht="16.5" thickBot="1" x14ac:dyDescent="0.25">
      <c r="A45" s="99">
        <v>20</v>
      </c>
      <c r="B45" s="10" t="s">
        <v>82</v>
      </c>
      <c r="C45" s="99">
        <v>181</v>
      </c>
      <c r="D45" s="99">
        <v>194</v>
      </c>
      <c r="E45" s="99">
        <v>156</v>
      </c>
      <c r="F45" s="111">
        <v>201</v>
      </c>
      <c r="G45" s="99">
        <v>186</v>
      </c>
      <c r="H45" s="99">
        <v>183</v>
      </c>
      <c r="I45" s="99">
        <v>192</v>
      </c>
      <c r="J45" s="99">
        <v>168</v>
      </c>
      <c r="K45" s="99">
        <v>1461</v>
      </c>
      <c r="L45" s="99">
        <f t="shared" si="4"/>
        <v>8</v>
      </c>
      <c r="M45" s="112">
        <f t="shared" si="5"/>
        <v>182.625</v>
      </c>
      <c r="N45" s="113" t="s">
        <v>99</v>
      </c>
      <c r="O45" s="113" t="s">
        <v>88</v>
      </c>
      <c r="P45" s="96">
        <f t="shared" si="3"/>
        <v>1</v>
      </c>
    </row>
    <row r="46" spans="1:16" ht="16.5" thickBot="1" x14ac:dyDescent="0.25">
      <c r="A46" s="99">
        <v>21</v>
      </c>
      <c r="B46" s="10" t="s">
        <v>23</v>
      </c>
      <c r="C46" s="99">
        <v>137</v>
      </c>
      <c r="D46" s="99">
        <v>159</v>
      </c>
      <c r="E46" s="99">
        <v>160</v>
      </c>
      <c r="F46" s="99">
        <v>143</v>
      </c>
      <c r="G46" s="99">
        <v>152</v>
      </c>
      <c r="H46" s="99">
        <v>150</v>
      </c>
      <c r="I46" s="99">
        <v>153</v>
      </c>
      <c r="J46" s="99">
        <v>166</v>
      </c>
      <c r="K46" s="99">
        <v>1220</v>
      </c>
      <c r="L46" s="99">
        <f t="shared" si="4"/>
        <v>8</v>
      </c>
      <c r="M46" s="112">
        <f t="shared" si="5"/>
        <v>152.5</v>
      </c>
      <c r="N46" s="113" t="s">
        <v>99</v>
      </c>
      <c r="O46" s="113" t="s">
        <v>88</v>
      </c>
      <c r="P46" s="96">
        <f t="shared" si="3"/>
        <v>0</v>
      </c>
    </row>
    <row r="47" spans="1:16" ht="16.5" thickBot="1" x14ac:dyDescent="0.25">
      <c r="A47" s="99">
        <v>22</v>
      </c>
      <c r="B47" s="10" t="s">
        <v>39</v>
      </c>
      <c r="C47" s="99">
        <v>142</v>
      </c>
      <c r="D47" s="99">
        <v>151</v>
      </c>
      <c r="E47" s="99">
        <v>176</v>
      </c>
      <c r="F47" s="99">
        <v>193</v>
      </c>
      <c r="G47" s="99">
        <v>172</v>
      </c>
      <c r="H47" s="99">
        <v>193</v>
      </c>
      <c r="I47" s="99">
        <v>196</v>
      </c>
      <c r="J47" s="99">
        <v>179</v>
      </c>
      <c r="K47" s="99">
        <v>1402</v>
      </c>
      <c r="L47" s="99">
        <f t="shared" si="4"/>
        <v>8</v>
      </c>
      <c r="M47" s="112">
        <f t="shared" si="5"/>
        <v>175.25</v>
      </c>
      <c r="N47" s="113" t="s">
        <v>99</v>
      </c>
      <c r="O47" s="113" t="s">
        <v>88</v>
      </c>
      <c r="P47" s="96">
        <f t="shared" si="3"/>
        <v>0</v>
      </c>
    </row>
    <row r="48" spans="1:16" ht="16.5" thickBot="1" x14ac:dyDescent="0.25">
      <c r="A48" s="99">
        <v>23</v>
      </c>
      <c r="B48" s="10" t="s">
        <v>38</v>
      </c>
      <c r="C48" s="99">
        <v>148</v>
      </c>
      <c r="D48" s="99">
        <v>143</v>
      </c>
      <c r="E48" s="99">
        <v>160</v>
      </c>
      <c r="F48" s="99">
        <v>187</v>
      </c>
      <c r="G48" s="99">
        <v>146</v>
      </c>
      <c r="H48" s="111">
        <v>202</v>
      </c>
      <c r="I48" s="99">
        <v>194</v>
      </c>
      <c r="J48" s="99">
        <v>156</v>
      </c>
      <c r="K48" s="99">
        <v>1336</v>
      </c>
      <c r="L48" s="99">
        <f t="shared" si="4"/>
        <v>8</v>
      </c>
      <c r="M48" s="112">
        <f t="shared" si="5"/>
        <v>167</v>
      </c>
      <c r="N48" s="113" t="s">
        <v>99</v>
      </c>
      <c r="O48" s="113" t="s">
        <v>88</v>
      </c>
      <c r="P48" s="96">
        <f t="shared" si="3"/>
        <v>1</v>
      </c>
    </row>
    <row r="49" spans="1:16" ht="16.5" thickBot="1" x14ac:dyDescent="0.25">
      <c r="A49" s="99">
        <v>24</v>
      </c>
      <c r="B49" s="10" t="s">
        <v>40</v>
      </c>
      <c r="C49" s="99">
        <v>174</v>
      </c>
      <c r="D49" s="99">
        <v>184</v>
      </c>
      <c r="E49" s="99">
        <v>167</v>
      </c>
      <c r="F49" s="99">
        <v>164</v>
      </c>
      <c r="G49" s="99">
        <v>185</v>
      </c>
      <c r="H49" s="99">
        <v>169</v>
      </c>
      <c r="I49" s="99">
        <v>153</v>
      </c>
      <c r="J49" s="99">
        <v>193</v>
      </c>
      <c r="K49" s="99">
        <v>1389</v>
      </c>
      <c r="L49" s="99">
        <f t="shared" si="4"/>
        <v>8</v>
      </c>
      <c r="M49" s="112">
        <f t="shared" si="5"/>
        <v>173.625</v>
      </c>
      <c r="N49" s="113" t="s">
        <v>99</v>
      </c>
      <c r="O49" s="113" t="s">
        <v>88</v>
      </c>
      <c r="P49" s="96">
        <f t="shared" si="3"/>
        <v>0</v>
      </c>
    </row>
    <row r="50" spans="1:16" ht="16.5" thickBot="1" x14ac:dyDescent="0.25">
      <c r="A50" s="99">
        <v>25</v>
      </c>
      <c r="B50" s="10" t="s">
        <v>75</v>
      </c>
      <c r="C50" s="99">
        <v>195</v>
      </c>
      <c r="D50" s="99">
        <v>197</v>
      </c>
      <c r="E50" s="99">
        <v>172</v>
      </c>
      <c r="F50" s="99">
        <v>183</v>
      </c>
      <c r="G50" s="99">
        <v>125</v>
      </c>
      <c r="H50" s="99">
        <v>185</v>
      </c>
      <c r="I50" s="99">
        <v>150</v>
      </c>
      <c r="J50" s="99">
        <v>155</v>
      </c>
      <c r="K50" s="99">
        <v>1362</v>
      </c>
      <c r="L50" s="99">
        <f t="shared" si="4"/>
        <v>8</v>
      </c>
      <c r="M50" s="112">
        <f t="shared" si="5"/>
        <v>170.25</v>
      </c>
      <c r="N50" s="113" t="s">
        <v>99</v>
      </c>
      <c r="O50" s="113" t="s">
        <v>88</v>
      </c>
      <c r="P50" s="96">
        <f t="shared" si="3"/>
        <v>0</v>
      </c>
    </row>
    <row r="51" spans="1:16" ht="16.5" thickBot="1" x14ac:dyDescent="0.25">
      <c r="A51" s="99">
        <v>26</v>
      </c>
      <c r="B51" s="10" t="s">
        <v>77</v>
      </c>
      <c r="C51" s="99">
        <v>174</v>
      </c>
      <c r="D51" s="99">
        <v>173</v>
      </c>
      <c r="E51" s="99">
        <v>148</v>
      </c>
      <c r="F51" s="99">
        <v>159</v>
      </c>
      <c r="G51" s="99">
        <v>168</v>
      </c>
      <c r="H51" s="99">
        <v>132</v>
      </c>
      <c r="I51" s="111">
        <v>201</v>
      </c>
      <c r="J51" s="99">
        <v>152</v>
      </c>
      <c r="K51" s="99">
        <v>1307</v>
      </c>
      <c r="L51" s="99">
        <f t="shared" si="4"/>
        <v>8</v>
      </c>
      <c r="M51" s="112">
        <f t="shared" si="5"/>
        <v>163.375</v>
      </c>
      <c r="N51" s="113" t="s">
        <v>99</v>
      </c>
      <c r="O51" s="113" t="s">
        <v>88</v>
      </c>
      <c r="P51" s="96">
        <f t="shared" si="3"/>
        <v>1</v>
      </c>
    </row>
    <row r="52" spans="1:16" ht="16.5" thickBot="1" x14ac:dyDescent="0.25">
      <c r="A52" s="99">
        <v>27</v>
      </c>
      <c r="B52" s="10" t="s">
        <v>151</v>
      </c>
      <c r="C52" s="99">
        <v>181</v>
      </c>
      <c r="D52" s="99">
        <v>149</v>
      </c>
      <c r="E52" s="111">
        <v>219</v>
      </c>
      <c r="F52" s="111">
        <v>202</v>
      </c>
      <c r="G52" s="99">
        <v>183</v>
      </c>
      <c r="H52" s="114">
        <v>267</v>
      </c>
      <c r="I52" s="99">
        <v>171</v>
      </c>
      <c r="J52" s="99">
        <v>161</v>
      </c>
      <c r="K52" s="99">
        <v>1533</v>
      </c>
      <c r="L52" s="99">
        <f t="shared" si="4"/>
        <v>8</v>
      </c>
      <c r="M52" s="112">
        <f t="shared" si="5"/>
        <v>191.625</v>
      </c>
      <c r="N52" s="113" t="s">
        <v>99</v>
      </c>
      <c r="O52" s="113" t="s">
        <v>88</v>
      </c>
      <c r="P52" s="96">
        <f t="shared" si="3"/>
        <v>3</v>
      </c>
    </row>
    <row r="53" spans="1:16" ht="16.5" thickBot="1" x14ac:dyDescent="0.25">
      <c r="A53" s="99">
        <v>28</v>
      </c>
      <c r="B53" s="10" t="s">
        <v>148</v>
      </c>
      <c r="C53" s="99">
        <v>162</v>
      </c>
      <c r="D53" s="99">
        <v>144</v>
      </c>
      <c r="E53" s="99">
        <v>137</v>
      </c>
      <c r="F53" s="99">
        <v>128</v>
      </c>
      <c r="G53" s="99">
        <v>130</v>
      </c>
      <c r="H53" s="99">
        <v>192</v>
      </c>
      <c r="I53" s="111">
        <v>202</v>
      </c>
      <c r="J53" s="99">
        <v>169</v>
      </c>
      <c r="K53" s="99">
        <v>1264</v>
      </c>
      <c r="L53" s="99">
        <f t="shared" si="4"/>
        <v>8</v>
      </c>
      <c r="M53" s="112">
        <f t="shared" si="5"/>
        <v>158</v>
      </c>
      <c r="N53" s="113" t="s">
        <v>100</v>
      </c>
      <c r="O53" s="113" t="s">
        <v>88</v>
      </c>
      <c r="P53" s="96">
        <f t="shared" si="3"/>
        <v>1</v>
      </c>
    </row>
    <row r="54" spans="1:16" ht="16.5" thickBot="1" x14ac:dyDescent="0.25">
      <c r="A54" s="99">
        <v>29</v>
      </c>
      <c r="B54" s="10" t="s">
        <v>45</v>
      </c>
      <c r="C54" s="99">
        <v>157</v>
      </c>
      <c r="D54" s="99">
        <v>139</v>
      </c>
      <c r="E54" s="99">
        <v>141</v>
      </c>
      <c r="F54" s="111">
        <v>201</v>
      </c>
      <c r="G54" s="111">
        <v>213</v>
      </c>
      <c r="H54" s="99">
        <v>198</v>
      </c>
      <c r="I54" s="111">
        <v>201</v>
      </c>
      <c r="J54" s="99">
        <v>156</v>
      </c>
      <c r="K54" s="99">
        <v>1406</v>
      </c>
      <c r="L54" s="99">
        <f t="shared" si="4"/>
        <v>8</v>
      </c>
      <c r="M54" s="112">
        <f t="shared" si="5"/>
        <v>175.75</v>
      </c>
      <c r="N54" s="113" t="s">
        <v>100</v>
      </c>
      <c r="O54" s="113" t="s">
        <v>88</v>
      </c>
      <c r="P54" s="96">
        <f t="shared" si="3"/>
        <v>3</v>
      </c>
    </row>
    <row r="55" spans="1:16" ht="16.5" thickBot="1" x14ac:dyDescent="0.25">
      <c r="A55" s="99">
        <v>30</v>
      </c>
      <c r="B55" s="10" t="s">
        <v>141</v>
      </c>
      <c r="C55" s="99">
        <v>146</v>
      </c>
      <c r="D55" s="99">
        <v>142</v>
      </c>
      <c r="E55" s="99">
        <v>186</v>
      </c>
      <c r="F55" s="99">
        <v>134</v>
      </c>
      <c r="G55" s="99">
        <v>188</v>
      </c>
      <c r="H55" s="99">
        <v>158</v>
      </c>
      <c r="I55" s="99">
        <v>161</v>
      </c>
      <c r="J55" s="99">
        <v>178</v>
      </c>
      <c r="K55" s="99">
        <v>1293</v>
      </c>
      <c r="L55" s="99">
        <f t="shared" si="4"/>
        <v>8</v>
      </c>
      <c r="M55" s="112">
        <f t="shared" si="5"/>
        <v>161.625</v>
      </c>
      <c r="N55" s="113" t="s">
        <v>100</v>
      </c>
      <c r="O55" s="113" t="s">
        <v>88</v>
      </c>
      <c r="P55" s="96">
        <f t="shared" si="3"/>
        <v>0</v>
      </c>
    </row>
    <row r="56" spans="1:16" ht="16.5" thickBot="1" x14ac:dyDescent="0.25">
      <c r="A56" s="99">
        <v>31</v>
      </c>
      <c r="B56" s="10" t="s">
        <v>85</v>
      </c>
      <c r="C56" s="99">
        <v>127</v>
      </c>
      <c r="D56" s="99">
        <v>125</v>
      </c>
      <c r="E56" s="99">
        <v>131</v>
      </c>
      <c r="F56" s="99">
        <v>177</v>
      </c>
      <c r="G56" s="99">
        <v>177</v>
      </c>
      <c r="H56" s="99">
        <v>165</v>
      </c>
      <c r="I56" s="99">
        <v>145</v>
      </c>
      <c r="J56" s="99">
        <v>142</v>
      </c>
      <c r="K56" s="99">
        <v>1189</v>
      </c>
      <c r="L56" s="99">
        <f t="shared" si="4"/>
        <v>8</v>
      </c>
      <c r="M56" s="112">
        <f t="shared" si="5"/>
        <v>148.625</v>
      </c>
      <c r="N56" s="113" t="s">
        <v>100</v>
      </c>
      <c r="O56" s="113" t="s">
        <v>88</v>
      </c>
      <c r="P56" s="96">
        <f t="shared" si="3"/>
        <v>0</v>
      </c>
    </row>
    <row r="57" spans="1:16" ht="16.5" thickBot="1" x14ac:dyDescent="0.25">
      <c r="A57" s="99">
        <v>32</v>
      </c>
      <c r="B57" s="10" t="s">
        <v>79</v>
      </c>
      <c r="C57" s="99">
        <v>131</v>
      </c>
      <c r="D57" s="99">
        <v>163</v>
      </c>
      <c r="E57" s="99">
        <v>173</v>
      </c>
      <c r="F57" s="99">
        <v>138</v>
      </c>
      <c r="G57" s="99">
        <v>172</v>
      </c>
      <c r="H57" s="99">
        <v>147</v>
      </c>
      <c r="I57" s="99">
        <v>134</v>
      </c>
      <c r="J57" s="99">
        <v>173</v>
      </c>
      <c r="K57" s="99">
        <v>1231</v>
      </c>
      <c r="L57" s="99">
        <f t="shared" si="4"/>
        <v>8</v>
      </c>
      <c r="M57" s="112">
        <f t="shared" si="5"/>
        <v>153.875</v>
      </c>
      <c r="N57" s="113" t="s">
        <v>100</v>
      </c>
      <c r="O57" s="113" t="s">
        <v>88</v>
      </c>
      <c r="P57" s="96">
        <f t="shared" si="3"/>
        <v>0</v>
      </c>
    </row>
    <row r="58" spans="1:16" ht="16.5" thickBot="1" x14ac:dyDescent="0.25">
      <c r="A58" s="99">
        <v>33</v>
      </c>
      <c r="B58" s="10" t="s">
        <v>78</v>
      </c>
      <c r="C58" s="99">
        <v>126</v>
      </c>
      <c r="D58" s="99">
        <v>155</v>
      </c>
      <c r="E58" s="99">
        <v>147</v>
      </c>
      <c r="F58" s="99">
        <v>133</v>
      </c>
      <c r="G58" s="99">
        <v>135</v>
      </c>
      <c r="H58" s="99">
        <v>115</v>
      </c>
      <c r="I58" s="99">
        <v>144</v>
      </c>
      <c r="J58" s="99">
        <v>133</v>
      </c>
      <c r="K58" s="99">
        <v>1088</v>
      </c>
      <c r="L58" s="99">
        <f t="shared" si="4"/>
        <v>8</v>
      </c>
      <c r="M58" s="112">
        <f t="shared" si="5"/>
        <v>136</v>
      </c>
      <c r="N58" s="113" t="s">
        <v>100</v>
      </c>
      <c r="O58" s="113" t="s">
        <v>88</v>
      </c>
      <c r="P58" s="96">
        <f t="shared" si="3"/>
        <v>0</v>
      </c>
    </row>
    <row r="59" spans="1:16" ht="16.5" thickBot="1" x14ac:dyDescent="0.25">
      <c r="A59" s="99">
        <v>34</v>
      </c>
      <c r="B59" s="10" t="s">
        <v>46</v>
      </c>
      <c r="C59" s="111">
        <v>210</v>
      </c>
      <c r="D59" s="99">
        <v>161</v>
      </c>
      <c r="E59" s="99">
        <v>161</v>
      </c>
      <c r="F59" s="99">
        <v>176</v>
      </c>
      <c r="G59" s="99">
        <v>161</v>
      </c>
      <c r="H59" s="99">
        <v>158</v>
      </c>
      <c r="I59" s="99">
        <v>168</v>
      </c>
      <c r="J59" s="99">
        <v>169</v>
      </c>
      <c r="K59" s="99">
        <v>1364</v>
      </c>
      <c r="L59" s="99">
        <f t="shared" si="4"/>
        <v>8</v>
      </c>
      <c r="M59" s="112">
        <f t="shared" si="5"/>
        <v>170.5</v>
      </c>
      <c r="N59" s="113" t="s">
        <v>100</v>
      </c>
      <c r="O59" s="113" t="s">
        <v>88</v>
      </c>
      <c r="P59" s="96">
        <f t="shared" si="3"/>
        <v>1</v>
      </c>
    </row>
    <row r="60" spans="1:16" ht="16.5" thickBot="1" x14ac:dyDescent="0.25">
      <c r="A60" s="99">
        <v>35</v>
      </c>
      <c r="B60" s="10" t="s">
        <v>41</v>
      </c>
      <c r="C60" s="111">
        <v>201</v>
      </c>
      <c r="D60" s="99">
        <v>188</v>
      </c>
      <c r="E60" s="99">
        <v>149</v>
      </c>
      <c r="F60" s="99">
        <v>158</v>
      </c>
      <c r="G60" s="99">
        <v>143</v>
      </c>
      <c r="H60" s="99">
        <v>175</v>
      </c>
      <c r="I60" s="99">
        <v>178</v>
      </c>
      <c r="J60" s="99">
        <v>175</v>
      </c>
      <c r="K60" s="99">
        <v>1367</v>
      </c>
      <c r="L60" s="99">
        <f t="shared" si="4"/>
        <v>8</v>
      </c>
      <c r="M60" s="112">
        <f t="shared" si="5"/>
        <v>170.875</v>
      </c>
      <c r="N60" s="113" t="s">
        <v>100</v>
      </c>
      <c r="O60" s="113" t="s">
        <v>88</v>
      </c>
      <c r="P60" s="96">
        <f t="shared" si="3"/>
        <v>1</v>
      </c>
    </row>
    <row r="61" spans="1:16" ht="16.5" thickBot="1" x14ac:dyDescent="0.25">
      <c r="A61" s="99">
        <v>36</v>
      </c>
      <c r="B61" s="10" t="s">
        <v>65</v>
      </c>
      <c r="C61" s="99">
        <v>161</v>
      </c>
      <c r="D61" s="99">
        <v>161</v>
      </c>
      <c r="E61" s="111">
        <v>222</v>
      </c>
      <c r="F61" s="99">
        <v>196</v>
      </c>
      <c r="G61" s="111">
        <v>212</v>
      </c>
      <c r="H61" s="99">
        <v>149</v>
      </c>
      <c r="I61" s="99">
        <v>149</v>
      </c>
      <c r="J61" s="111">
        <v>207</v>
      </c>
      <c r="K61" s="99">
        <v>1457</v>
      </c>
      <c r="L61" s="99">
        <f t="shared" si="4"/>
        <v>8</v>
      </c>
      <c r="M61" s="112">
        <f t="shared" si="5"/>
        <v>182.125</v>
      </c>
      <c r="N61" s="113" t="s">
        <v>100</v>
      </c>
      <c r="O61" s="113" t="s">
        <v>88</v>
      </c>
      <c r="P61" s="96">
        <f t="shared" si="3"/>
        <v>3</v>
      </c>
    </row>
    <row r="62" spans="1:16" ht="16.5" thickBot="1" x14ac:dyDescent="0.25">
      <c r="A62" s="99">
        <v>37</v>
      </c>
      <c r="B62" s="10" t="s">
        <v>68</v>
      </c>
      <c r="C62" s="99">
        <v>165</v>
      </c>
      <c r="D62" s="99">
        <v>171</v>
      </c>
      <c r="E62" s="99">
        <v>182</v>
      </c>
      <c r="F62" s="99">
        <v>172</v>
      </c>
      <c r="G62" s="99">
        <v>153</v>
      </c>
      <c r="H62" s="99">
        <v>149</v>
      </c>
      <c r="I62" s="99">
        <v>175</v>
      </c>
      <c r="J62" s="111">
        <v>201</v>
      </c>
      <c r="K62" s="99">
        <v>1368</v>
      </c>
      <c r="L62" s="99">
        <f t="shared" si="4"/>
        <v>8</v>
      </c>
      <c r="M62" s="112">
        <f t="shared" si="5"/>
        <v>171</v>
      </c>
      <c r="N62" s="113" t="s">
        <v>100</v>
      </c>
      <c r="O62" s="113" t="s">
        <v>88</v>
      </c>
      <c r="P62" s="96">
        <f t="shared" si="3"/>
        <v>1</v>
      </c>
    </row>
    <row r="63" spans="1:16" ht="16.5" thickBot="1" x14ac:dyDescent="0.25">
      <c r="A63" s="99">
        <v>38</v>
      </c>
      <c r="B63" s="10" t="s">
        <v>57</v>
      </c>
      <c r="C63" s="111">
        <v>232</v>
      </c>
      <c r="D63" s="114">
        <v>256</v>
      </c>
      <c r="E63" s="99">
        <v>181</v>
      </c>
      <c r="F63" s="111">
        <v>231</v>
      </c>
      <c r="G63" s="99">
        <v>179</v>
      </c>
      <c r="H63" s="99">
        <v>167</v>
      </c>
      <c r="I63" s="99">
        <v>138</v>
      </c>
      <c r="J63" s="111">
        <v>202</v>
      </c>
      <c r="K63" s="99">
        <v>1586</v>
      </c>
      <c r="L63" s="99">
        <f t="shared" si="4"/>
        <v>8</v>
      </c>
      <c r="M63" s="112">
        <f t="shared" si="5"/>
        <v>198.25</v>
      </c>
      <c r="N63" s="113" t="s">
        <v>100</v>
      </c>
      <c r="O63" s="113" t="s">
        <v>88</v>
      </c>
      <c r="P63" s="96">
        <f t="shared" si="3"/>
        <v>4</v>
      </c>
    </row>
    <row r="64" spans="1:16" ht="16.5" thickBot="1" x14ac:dyDescent="0.25">
      <c r="A64" s="99">
        <v>39</v>
      </c>
      <c r="B64" s="10" t="s">
        <v>31</v>
      </c>
      <c r="C64" s="99">
        <v>136</v>
      </c>
      <c r="D64" s="99">
        <v>103</v>
      </c>
      <c r="E64" s="99">
        <v>125</v>
      </c>
      <c r="F64" s="99">
        <v>124</v>
      </c>
      <c r="G64" s="99">
        <v>134</v>
      </c>
      <c r="H64" s="99">
        <v>124</v>
      </c>
      <c r="I64" s="99">
        <v>172</v>
      </c>
      <c r="J64" s="99">
        <v>129</v>
      </c>
      <c r="K64" s="99">
        <v>1047</v>
      </c>
      <c r="L64" s="99">
        <f t="shared" si="4"/>
        <v>8</v>
      </c>
      <c r="M64" s="112">
        <f t="shared" si="5"/>
        <v>130.875</v>
      </c>
      <c r="N64" s="113" t="s">
        <v>100</v>
      </c>
      <c r="O64" s="113" t="s">
        <v>88</v>
      </c>
      <c r="P64" s="96">
        <f t="shared" si="3"/>
        <v>0</v>
      </c>
    </row>
    <row r="65" spans="1:16" ht="16.5" thickBot="1" x14ac:dyDescent="0.25">
      <c r="A65" s="99">
        <v>40</v>
      </c>
      <c r="B65" s="10" t="s">
        <v>26</v>
      </c>
      <c r="C65" s="99">
        <v>168</v>
      </c>
      <c r="D65" s="99">
        <v>125</v>
      </c>
      <c r="E65" s="99">
        <v>132</v>
      </c>
      <c r="F65" s="99">
        <v>153</v>
      </c>
      <c r="G65" s="99">
        <v>150</v>
      </c>
      <c r="H65" s="99">
        <v>151</v>
      </c>
      <c r="I65" s="111">
        <v>213</v>
      </c>
      <c r="J65" s="99">
        <v>154</v>
      </c>
      <c r="K65" s="99">
        <v>1246</v>
      </c>
      <c r="L65" s="99">
        <f t="shared" si="4"/>
        <v>8</v>
      </c>
      <c r="M65" s="112">
        <f t="shared" si="5"/>
        <v>155.75</v>
      </c>
      <c r="N65" s="113" t="s">
        <v>100</v>
      </c>
      <c r="O65" s="113" t="s">
        <v>88</v>
      </c>
      <c r="P65" s="96">
        <f t="shared" si="3"/>
        <v>1</v>
      </c>
    </row>
    <row r="66" spans="1:16" ht="16.5" thickBot="1" x14ac:dyDescent="0.25">
      <c r="A66" s="99">
        <v>41</v>
      </c>
      <c r="B66" s="10" t="s">
        <v>44</v>
      </c>
      <c r="C66" s="99">
        <v>156</v>
      </c>
      <c r="D66" s="99">
        <v>151</v>
      </c>
      <c r="E66" s="99">
        <v>189</v>
      </c>
      <c r="F66" s="99">
        <v>179</v>
      </c>
      <c r="G66" s="111">
        <v>224</v>
      </c>
      <c r="H66" s="99">
        <v>157</v>
      </c>
      <c r="I66" s="99">
        <v>162</v>
      </c>
      <c r="J66" s="99">
        <v>159</v>
      </c>
      <c r="K66" s="99">
        <v>1377</v>
      </c>
      <c r="L66" s="99">
        <f t="shared" si="4"/>
        <v>8</v>
      </c>
      <c r="M66" s="112">
        <f t="shared" ref="M66:M97" si="6">SUM(K66/L66)</f>
        <v>172.125</v>
      </c>
      <c r="N66" s="113" t="s">
        <v>100</v>
      </c>
      <c r="O66" s="113" t="s">
        <v>88</v>
      </c>
      <c r="P66" s="96">
        <f t="shared" si="3"/>
        <v>1</v>
      </c>
    </row>
    <row r="67" spans="1:16" ht="16.5" thickBot="1" x14ac:dyDescent="0.25">
      <c r="A67" s="99">
        <v>42</v>
      </c>
      <c r="B67" s="10" t="s">
        <v>147</v>
      </c>
      <c r="C67" s="99">
        <v>170</v>
      </c>
      <c r="D67" s="99">
        <v>145</v>
      </c>
      <c r="E67" s="99">
        <v>181</v>
      </c>
      <c r="F67" s="99">
        <v>154</v>
      </c>
      <c r="G67" s="99">
        <v>190</v>
      </c>
      <c r="H67" s="99">
        <v>173</v>
      </c>
      <c r="I67" s="99">
        <v>167</v>
      </c>
      <c r="J67" s="99">
        <v>178</v>
      </c>
      <c r="K67" s="99">
        <v>1358</v>
      </c>
      <c r="L67" s="99">
        <f t="shared" si="4"/>
        <v>8</v>
      </c>
      <c r="M67" s="112">
        <f t="shared" si="6"/>
        <v>169.75</v>
      </c>
      <c r="N67" s="113" t="s">
        <v>100</v>
      </c>
      <c r="O67" s="113" t="s">
        <v>88</v>
      </c>
      <c r="P67" s="96">
        <f t="shared" ref="P67:P130" si="7">COUNTIF(C67:J67,"&gt;199")</f>
        <v>0</v>
      </c>
    </row>
    <row r="68" spans="1:16" ht="16.5" thickBot="1" x14ac:dyDescent="0.25">
      <c r="A68" s="99">
        <v>43</v>
      </c>
      <c r="B68" s="10" t="s">
        <v>139</v>
      </c>
      <c r="C68" s="99">
        <v>137</v>
      </c>
      <c r="D68" s="99">
        <v>151</v>
      </c>
      <c r="E68" s="99">
        <v>127</v>
      </c>
      <c r="F68" s="99">
        <v>174</v>
      </c>
      <c r="G68" s="99">
        <v>151</v>
      </c>
      <c r="H68" s="99">
        <v>135</v>
      </c>
      <c r="I68" s="99">
        <v>139</v>
      </c>
      <c r="J68" s="99">
        <v>157</v>
      </c>
      <c r="K68" s="99">
        <v>1171</v>
      </c>
      <c r="L68" s="99">
        <f t="shared" si="4"/>
        <v>8</v>
      </c>
      <c r="M68" s="112">
        <f t="shared" si="6"/>
        <v>146.375</v>
      </c>
      <c r="N68" s="113" t="s">
        <v>100</v>
      </c>
      <c r="O68" s="113" t="s">
        <v>88</v>
      </c>
      <c r="P68" s="96">
        <f t="shared" si="7"/>
        <v>0</v>
      </c>
    </row>
    <row r="69" spans="1:16" ht="16.5" thickBot="1" x14ac:dyDescent="0.25">
      <c r="A69" s="99">
        <v>44</v>
      </c>
      <c r="B69" s="10" t="s">
        <v>143</v>
      </c>
      <c r="C69" s="99">
        <v>160</v>
      </c>
      <c r="D69" s="99">
        <v>150</v>
      </c>
      <c r="E69" s="99">
        <v>130</v>
      </c>
      <c r="F69" s="99">
        <v>134</v>
      </c>
      <c r="G69" s="99">
        <v>147</v>
      </c>
      <c r="H69" s="99">
        <v>135</v>
      </c>
      <c r="I69" s="99">
        <v>107</v>
      </c>
      <c r="J69" s="99">
        <v>126</v>
      </c>
      <c r="K69" s="99">
        <v>1089</v>
      </c>
      <c r="L69" s="99">
        <f t="shared" si="4"/>
        <v>8</v>
      </c>
      <c r="M69" s="112">
        <f t="shared" si="6"/>
        <v>136.125</v>
      </c>
      <c r="N69" s="113" t="s">
        <v>100</v>
      </c>
      <c r="O69" s="113" t="s">
        <v>88</v>
      </c>
      <c r="P69" s="96">
        <f t="shared" si="7"/>
        <v>0</v>
      </c>
    </row>
    <row r="70" spans="1:16" ht="16.5" thickBot="1" x14ac:dyDescent="0.25">
      <c r="A70" s="99">
        <v>45</v>
      </c>
      <c r="B70" s="10" t="s">
        <v>55</v>
      </c>
      <c r="C70" s="99">
        <v>157</v>
      </c>
      <c r="D70" s="99">
        <v>156</v>
      </c>
      <c r="E70" s="99">
        <v>163</v>
      </c>
      <c r="F70" s="99">
        <v>180</v>
      </c>
      <c r="G70" s="99">
        <v>160</v>
      </c>
      <c r="H70" s="99">
        <v>149</v>
      </c>
      <c r="I70" s="99">
        <v>192</v>
      </c>
      <c r="J70" s="99">
        <v>154</v>
      </c>
      <c r="K70" s="99">
        <v>1311</v>
      </c>
      <c r="L70" s="99">
        <f t="shared" si="4"/>
        <v>8</v>
      </c>
      <c r="M70" s="112">
        <f t="shared" si="6"/>
        <v>163.875</v>
      </c>
      <c r="N70" s="113" t="s">
        <v>100</v>
      </c>
      <c r="O70" s="113" t="s">
        <v>88</v>
      </c>
      <c r="P70" s="96">
        <f t="shared" si="7"/>
        <v>0</v>
      </c>
    </row>
    <row r="71" spans="1:16" ht="16.5" thickBot="1" x14ac:dyDescent="0.25">
      <c r="A71" s="99">
        <v>46</v>
      </c>
      <c r="B71" s="10" t="s">
        <v>43</v>
      </c>
      <c r="C71" s="99">
        <v>170</v>
      </c>
      <c r="D71" s="111">
        <v>214</v>
      </c>
      <c r="E71" s="99">
        <v>143</v>
      </c>
      <c r="F71" s="99">
        <v>132</v>
      </c>
      <c r="G71" s="99">
        <v>180</v>
      </c>
      <c r="H71" s="99">
        <v>140</v>
      </c>
      <c r="I71" s="99">
        <v>157</v>
      </c>
      <c r="J71" s="99">
        <v>172</v>
      </c>
      <c r="K71" s="99">
        <v>1308</v>
      </c>
      <c r="L71" s="99">
        <f t="shared" si="4"/>
        <v>8</v>
      </c>
      <c r="M71" s="112">
        <f t="shared" si="6"/>
        <v>163.5</v>
      </c>
      <c r="N71" s="113" t="s">
        <v>100</v>
      </c>
      <c r="O71" s="113" t="s">
        <v>88</v>
      </c>
      <c r="P71" s="96">
        <f t="shared" si="7"/>
        <v>1</v>
      </c>
    </row>
    <row r="72" spans="1:16" ht="16.5" thickBot="1" x14ac:dyDescent="0.25">
      <c r="A72" s="99">
        <v>47</v>
      </c>
      <c r="B72" s="10" t="s">
        <v>56</v>
      </c>
      <c r="C72" s="99">
        <v>139</v>
      </c>
      <c r="D72" s="99">
        <v>172</v>
      </c>
      <c r="E72" s="99">
        <v>177</v>
      </c>
      <c r="F72" s="99">
        <v>190</v>
      </c>
      <c r="G72" s="99">
        <v>167</v>
      </c>
      <c r="H72" s="99">
        <v>148</v>
      </c>
      <c r="I72" s="99">
        <v>135</v>
      </c>
      <c r="J72" s="99">
        <v>155</v>
      </c>
      <c r="K72" s="99">
        <v>1283</v>
      </c>
      <c r="L72" s="99">
        <f t="shared" si="4"/>
        <v>8</v>
      </c>
      <c r="M72" s="112">
        <f t="shared" si="6"/>
        <v>160.375</v>
      </c>
      <c r="N72" s="113" t="s">
        <v>100</v>
      </c>
      <c r="O72" s="113" t="s">
        <v>88</v>
      </c>
      <c r="P72" s="96">
        <f t="shared" si="7"/>
        <v>0</v>
      </c>
    </row>
    <row r="73" spans="1:16" ht="16.5" thickBot="1" x14ac:dyDescent="0.25">
      <c r="A73" s="99">
        <v>48</v>
      </c>
      <c r="B73" s="10" t="s">
        <v>140</v>
      </c>
      <c r="C73" s="99">
        <v>154</v>
      </c>
      <c r="D73" s="99">
        <v>167</v>
      </c>
      <c r="E73" s="99">
        <v>176</v>
      </c>
      <c r="F73" s="99">
        <v>147</v>
      </c>
      <c r="G73" s="99">
        <v>178</v>
      </c>
      <c r="H73" s="99">
        <v>192</v>
      </c>
      <c r="I73" s="99">
        <v>150</v>
      </c>
      <c r="J73" s="111">
        <v>201</v>
      </c>
      <c r="K73" s="99">
        <v>1365</v>
      </c>
      <c r="L73" s="99">
        <f t="shared" si="4"/>
        <v>8</v>
      </c>
      <c r="M73" s="112">
        <f t="shared" si="6"/>
        <v>170.625</v>
      </c>
      <c r="N73" s="113" t="s">
        <v>100</v>
      </c>
      <c r="O73" s="113" t="s">
        <v>88</v>
      </c>
      <c r="P73" s="96">
        <f t="shared" si="7"/>
        <v>1</v>
      </c>
    </row>
    <row r="74" spans="1:16" ht="16.5" thickBot="1" x14ac:dyDescent="0.25">
      <c r="A74" s="99">
        <v>49</v>
      </c>
      <c r="B74" s="10" t="s">
        <v>80</v>
      </c>
      <c r="C74" s="99">
        <v>121</v>
      </c>
      <c r="D74" s="99">
        <v>158</v>
      </c>
      <c r="E74" s="99">
        <v>151</v>
      </c>
      <c r="F74" s="99">
        <v>137</v>
      </c>
      <c r="G74" s="99">
        <v>148</v>
      </c>
      <c r="H74" s="99">
        <v>151</v>
      </c>
      <c r="I74" s="99">
        <v>130</v>
      </c>
      <c r="J74" s="99">
        <v>152</v>
      </c>
      <c r="K74" s="99">
        <v>1148</v>
      </c>
      <c r="L74" s="99">
        <f t="shared" si="4"/>
        <v>8</v>
      </c>
      <c r="M74" s="112">
        <f t="shared" si="6"/>
        <v>143.5</v>
      </c>
      <c r="N74" s="113" t="s">
        <v>100</v>
      </c>
      <c r="O74" s="113" t="s">
        <v>88</v>
      </c>
      <c r="P74" s="96">
        <f t="shared" si="7"/>
        <v>0</v>
      </c>
    </row>
    <row r="75" spans="1:16" ht="16.5" thickBot="1" x14ac:dyDescent="0.25">
      <c r="A75" s="99">
        <v>50</v>
      </c>
      <c r="B75" s="10" t="s">
        <v>58</v>
      </c>
      <c r="C75" s="99">
        <v>130</v>
      </c>
      <c r="D75" s="99">
        <v>119</v>
      </c>
      <c r="E75" s="99">
        <v>187</v>
      </c>
      <c r="F75" s="99">
        <v>133</v>
      </c>
      <c r="G75" s="99">
        <v>179</v>
      </c>
      <c r="H75" s="111">
        <v>204</v>
      </c>
      <c r="I75" s="99">
        <v>102</v>
      </c>
      <c r="J75" s="99">
        <v>144</v>
      </c>
      <c r="K75" s="99">
        <v>1198</v>
      </c>
      <c r="L75" s="99">
        <f t="shared" si="4"/>
        <v>8</v>
      </c>
      <c r="M75" s="112">
        <f t="shared" si="6"/>
        <v>149.75</v>
      </c>
      <c r="N75" s="113" t="s">
        <v>100</v>
      </c>
      <c r="O75" s="113" t="s">
        <v>88</v>
      </c>
      <c r="P75" s="96">
        <f t="shared" si="7"/>
        <v>1</v>
      </c>
    </row>
    <row r="76" spans="1:16" ht="16.5" thickBot="1" x14ac:dyDescent="0.25">
      <c r="A76" s="99">
        <v>51</v>
      </c>
      <c r="B76" s="10" t="s">
        <v>59</v>
      </c>
      <c r="C76" s="99">
        <v>152</v>
      </c>
      <c r="D76" s="99">
        <v>165</v>
      </c>
      <c r="E76" s="99">
        <v>185</v>
      </c>
      <c r="F76" s="99">
        <v>163</v>
      </c>
      <c r="G76" s="99">
        <v>151</v>
      </c>
      <c r="H76" s="99">
        <v>149</v>
      </c>
      <c r="I76" s="99">
        <v>148</v>
      </c>
      <c r="J76" s="99">
        <v>126</v>
      </c>
      <c r="K76" s="99">
        <v>1239</v>
      </c>
      <c r="L76" s="99">
        <f t="shared" si="4"/>
        <v>8</v>
      </c>
      <c r="M76" s="112">
        <f t="shared" si="6"/>
        <v>154.875</v>
      </c>
      <c r="N76" s="113" t="s">
        <v>100</v>
      </c>
      <c r="O76" s="113" t="s">
        <v>88</v>
      </c>
      <c r="P76" s="96">
        <f t="shared" si="7"/>
        <v>0</v>
      </c>
    </row>
    <row r="77" spans="1:16" ht="16.5" thickBot="1" x14ac:dyDescent="0.25">
      <c r="A77" s="99">
        <v>52</v>
      </c>
      <c r="B77" s="10" t="s">
        <v>24</v>
      </c>
      <c r="C77" s="99">
        <v>117</v>
      </c>
      <c r="D77" s="99">
        <v>131</v>
      </c>
      <c r="E77" s="99">
        <v>137</v>
      </c>
      <c r="F77" s="99">
        <v>122</v>
      </c>
      <c r="G77" s="99">
        <v>157</v>
      </c>
      <c r="H77" s="99">
        <v>162</v>
      </c>
      <c r="I77" s="99">
        <v>143</v>
      </c>
      <c r="J77" s="99">
        <v>158</v>
      </c>
      <c r="K77" s="99">
        <v>1127</v>
      </c>
      <c r="L77" s="99">
        <f t="shared" si="4"/>
        <v>8</v>
      </c>
      <c r="M77" s="112">
        <f t="shared" si="6"/>
        <v>140.875</v>
      </c>
      <c r="N77" s="113" t="s">
        <v>100</v>
      </c>
      <c r="O77" s="113" t="s">
        <v>88</v>
      </c>
      <c r="P77" s="96">
        <f t="shared" si="7"/>
        <v>0</v>
      </c>
    </row>
    <row r="78" spans="1:16" ht="16.5" thickBot="1" x14ac:dyDescent="0.25">
      <c r="A78" s="99">
        <v>53</v>
      </c>
      <c r="B78" s="10" t="s">
        <v>27</v>
      </c>
      <c r="C78" s="99">
        <v>114</v>
      </c>
      <c r="D78" s="99">
        <v>138</v>
      </c>
      <c r="E78" s="99">
        <v>134</v>
      </c>
      <c r="F78" s="99">
        <v>155</v>
      </c>
      <c r="G78" s="99">
        <v>160</v>
      </c>
      <c r="H78" s="99">
        <v>168</v>
      </c>
      <c r="I78" s="99">
        <v>148</v>
      </c>
      <c r="J78" s="99">
        <v>134</v>
      </c>
      <c r="K78" s="99">
        <v>1151</v>
      </c>
      <c r="L78" s="99">
        <f t="shared" si="4"/>
        <v>8</v>
      </c>
      <c r="M78" s="112">
        <f t="shared" si="6"/>
        <v>143.875</v>
      </c>
      <c r="N78" s="113" t="s">
        <v>100</v>
      </c>
      <c r="O78" s="113" t="s">
        <v>88</v>
      </c>
      <c r="P78" s="96">
        <f t="shared" si="7"/>
        <v>0</v>
      </c>
    </row>
    <row r="79" spans="1:16" ht="16.5" thickBot="1" x14ac:dyDescent="0.25">
      <c r="A79" s="99">
        <v>54</v>
      </c>
      <c r="B79" s="10" t="s">
        <v>21</v>
      </c>
      <c r="C79" s="99">
        <v>157</v>
      </c>
      <c r="D79" s="111">
        <v>219</v>
      </c>
      <c r="E79" s="99">
        <v>158</v>
      </c>
      <c r="F79" s="99">
        <v>190</v>
      </c>
      <c r="G79" s="99">
        <v>180</v>
      </c>
      <c r="H79" s="99">
        <v>164</v>
      </c>
      <c r="I79" s="99">
        <v>178</v>
      </c>
      <c r="J79" s="99">
        <v>187</v>
      </c>
      <c r="K79" s="99">
        <v>1433</v>
      </c>
      <c r="L79" s="99">
        <f t="shared" si="4"/>
        <v>8</v>
      </c>
      <c r="M79" s="112">
        <f t="shared" si="6"/>
        <v>179.125</v>
      </c>
      <c r="N79" s="113" t="s">
        <v>100</v>
      </c>
      <c r="O79" s="113" t="s">
        <v>88</v>
      </c>
      <c r="P79" s="96">
        <f t="shared" si="7"/>
        <v>1</v>
      </c>
    </row>
    <row r="80" spans="1:16" ht="16.5" thickBot="1" x14ac:dyDescent="0.25">
      <c r="A80" s="99">
        <v>55</v>
      </c>
      <c r="B80" s="10" t="s">
        <v>93</v>
      </c>
      <c r="C80" s="99">
        <v>130</v>
      </c>
      <c r="D80" s="99">
        <v>136</v>
      </c>
      <c r="E80" s="99">
        <v>123</v>
      </c>
      <c r="F80" s="99">
        <v>114</v>
      </c>
      <c r="G80" s="99">
        <v>142</v>
      </c>
      <c r="H80" s="99">
        <v>150</v>
      </c>
      <c r="I80" s="99">
        <v>124</v>
      </c>
      <c r="J80" s="99">
        <v>155</v>
      </c>
      <c r="K80" s="99">
        <v>1074</v>
      </c>
      <c r="L80" s="99">
        <f t="shared" si="4"/>
        <v>8</v>
      </c>
      <c r="M80" s="112">
        <f t="shared" si="6"/>
        <v>134.25</v>
      </c>
      <c r="N80" s="113" t="s">
        <v>100</v>
      </c>
      <c r="O80" s="113" t="s">
        <v>88</v>
      </c>
      <c r="P80" s="96">
        <f t="shared" si="7"/>
        <v>0</v>
      </c>
    </row>
    <row r="81" spans="1:16" ht="16.5" thickBot="1" x14ac:dyDescent="0.25">
      <c r="A81" s="99">
        <v>56</v>
      </c>
      <c r="B81" s="10" t="s">
        <v>69</v>
      </c>
      <c r="C81" s="99">
        <v>170</v>
      </c>
      <c r="D81" s="99">
        <v>145</v>
      </c>
      <c r="E81" s="99">
        <v>140</v>
      </c>
      <c r="F81" s="99">
        <v>135</v>
      </c>
      <c r="G81" s="99">
        <v>155</v>
      </c>
      <c r="H81" s="99">
        <v>162</v>
      </c>
      <c r="I81" s="99">
        <v>176</v>
      </c>
      <c r="J81" s="99">
        <v>137</v>
      </c>
      <c r="K81" s="99">
        <v>1220</v>
      </c>
      <c r="L81" s="99">
        <f t="shared" si="4"/>
        <v>8</v>
      </c>
      <c r="M81" s="112">
        <f t="shared" si="6"/>
        <v>152.5</v>
      </c>
      <c r="N81" s="113" t="s">
        <v>100</v>
      </c>
      <c r="O81" s="113" t="s">
        <v>88</v>
      </c>
      <c r="P81" s="96">
        <f t="shared" si="7"/>
        <v>0</v>
      </c>
    </row>
    <row r="82" spans="1:16" ht="16.5" thickBot="1" x14ac:dyDescent="0.25">
      <c r="A82" s="99">
        <v>57</v>
      </c>
      <c r="B82" s="10" t="s">
        <v>25</v>
      </c>
      <c r="C82" s="99">
        <v>185</v>
      </c>
      <c r="D82" s="99">
        <v>167</v>
      </c>
      <c r="E82" s="99">
        <v>191</v>
      </c>
      <c r="F82" s="111">
        <v>225</v>
      </c>
      <c r="G82" s="99">
        <v>149</v>
      </c>
      <c r="H82" s="99">
        <v>156</v>
      </c>
      <c r="I82" s="99">
        <v>144</v>
      </c>
      <c r="J82" s="99">
        <v>142</v>
      </c>
      <c r="K82" s="99">
        <v>1359</v>
      </c>
      <c r="L82" s="99">
        <f t="shared" si="4"/>
        <v>8</v>
      </c>
      <c r="M82" s="112">
        <f t="shared" si="6"/>
        <v>169.875</v>
      </c>
      <c r="N82" s="113" t="s">
        <v>100</v>
      </c>
      <c r="O82" s="113" t="s">
        <v>88</v>
      </c>
      <c r="P82" s="96">
        <f t="shared" si="7"/>
        <v>1</v>
      </c>
    </row>
    <row r="83" spans="1:16" ht="16.5" thickBot="1" x14ac:dyDescent="0.25">
      <c r="A83" s="99">
        <v>58</v>
      </c>
      <c r="B83" s="10" t="s">
        <v>94</v>
      </c>
      <c r="C83" s="99">
        <v>187</v>
      </c>
      <c r="D83" s="99">
        <v>170</v>
      </c>
      <c r="E83" s="99">
        <v>158</v>
      </c>
      <c r="F83" s="111">
        <v>229</v>
      </c>
      <c r="G83" s="99">
        <v>168</v>
      </c>
      <c r="H83" s="99">
        <v>156</v>
      </c>
      <c r="I83" s="99">
        <v>161</v>
      </c>
      <c r="J83" s="99">
        <v>158</v>
      </c>
      <c r="K83" s="99">
        <v>1387</v>
      </c>
      <c r="L83" s="99">
        <f t="shared" si="4"/>
        <v>8</v>
      </c>
      <c r="M83" s="112">
        <f t="shared" si="6"/>
        <v>173.375</v>
      </c>
      <c r="N83" s="113" t="s">
        <v>100</v>
      </c>
      <c r="O83" s="113" t="s">
        <v>88</v>
      </c>
      <c r="P83" s="96">
        <f t="shared" si="7"/>
        <v>1</v>
      </c>
    </row>
    <row r="84" spans="1:16" ht="16.5" thickBot="1" x14ac:dyDescent="0.25">
      <c r="A84" s="99">
        <v>59</v>
      </c>
      <c r="B84" s="10" t="s">
        <v>32</v>
      </c>
      <c r="C84" s="99">
        <v>178</v>
      </c>
      <c r="D84" s="99">
        <v>165</v>
      </c>
      <c r="E84" s="99">
        <v>108</v>
      </c>
      <c r="F84" s="99">
        <v>175</v>
      </c>
      <c r="G84" s="99">
        <v>160</v>
      </c>
      <c r="H84" s="99">
        <v>186</v>
      </c>
      <c r="I84" s="99">
        <v>175</v>
      </c>
      <c r="J84" s="99">
        <v>107</v>
      </c>
      <c r="K84" s="99">
        <v>1254</v>
      </c>
      <c r="L84" s="99">
        <f t="shared" si="4"/>
        <v>8</v>
      </c>
      <c r="M84" s="112">
        <f t="shared" si="6"/>
        <v>156.75</v>
      </c>
      <c r="N84" s="113" t="s">
        <v>100</v>
      </c>
      <c r="O84" s="113" t="s">
        <v>88</v>
      </c>
      <c r="P84" s="96">
        <f t="shared" si="7"/>
        <v>0</v>
      </c>
    </row>
    <row r="85" spans="1:16" ht="16.5" thickBot="1" x14ac:dyDescent="0.25">
      <c r="A85" s="99">
        <v>60</v>
      </c>
      <c r="B85" s="10" t="s">
        <v>149</v>
      </c>
      <c r="C85" s="99">
        <v>140</v>
      </c>
      <c r="D85" s="99">
        <v>169</v>
      </c>
      <c r="E85" s="99">
        <v>162</v>
      </c>
      <c r="F85" s="99">
        <v>148</v>
      </c>
      <c r="G85" s="99">
        <v>162</v>
      </c>
      <c r="H85" s="99">
        <v>157</v>
      </c>
      <c r="I85" s="99">
        <v>132</v>
      </c>
      <c r="J85" s="99">
        <v>167</v>
      </c>
      <c r="K85" s="99">
        <v>1237</v>
      </c>
      <c r="L85" s="99">
        <f t="shared" si="4"/>
        <v>8</v>
      </c>
      <c r="M85" s="112">
        <f t="shared" si="6"/>
        <v>154.625</v>
      </c>
      <c r="N85" s="113" t="s">
        <v>100</v>
      </c>
      <c r="O85" s="113" t="s">
        <v>88</v>
      </c>
      <c r="P85" s="96">
        <f t="shared" si="7"/>
        <v>0</v>
      </c>
    </row>
    <row r="86" spans="1:16" ht="16.5" thickBot="1" x14ac:dyDescent="0.25">
      <c r="A86" s="99">
        <v>61</v>
      </c>
      <c r="B86" s="10" t="s">
        <v>150</v>
      </c>
      <c r="C86" s="99">
        <v>181</v>
      </c>
      <c r="D86" s="99">
        <v>136</v>
      </c>
      <c r="E86" s="99">
        <v>117</v>
      </c>
      <c r="F86" s="99">
        <v>159</v>
      </c>
      <c r="G86" s="99">
        <v>115</v>
      </c>
      <c r="H86" s="99">
        <v>181</v>
      </c>
      <c r="I86" s="99">
        <v>160</v>
      </c>
      <c r="J86" s="99">
        <v>159</v>
      </c>
      <c r="K86" s="99">
        <v>1208</v>
      </c>
      <c r="L86" s="99">
        <f t="shared" si="4"/>
        <v>8</v>
      </c>
      <c r="M86" s="112">
        <f t="shared" si="6"/>
        <v>151</v>
      </c>
      <c r="N86" s="113" t="s">
        <v>100</v>
      </c>
      <c r="O86" s="113" t="s">
        <v>88</v>
      </c>
      <c r="P86" s="96">
        <f t="shared" si="7"/>
        <v>0</v>
      </c>
    </row>
    <row r="87" spans="1:16" ht="16.5" thickBot="1" x14ac:dyDescent="0.25">
      <c r="A87" s="99">
        <v>62</v>
      </c>
      <c r="B87" s="10" t="s">
        <v>22</v>
      </c>
      <c r="C87" s="99">
        <v>185</v>
      </c>
      <c r="D87" s="99">
        <v>190</v>
      </c>
      <c r="E87" s="99">
        <v>193</v>
      </c>
      <c r="F87" s="99">
        <v>190</v>
      </c>
      <c r="G87" s="99">
        <v>146</v>
      </c>
      <c r="H87" s="99">
        <v>150</v>
      </c>
      <c r="I87" s="99">
        <v>125</v>
      </c>
      <c r="J87" s="99">
        <v>192</v>
      </c>
      <c r="K87" s="99">
        <v>1371</v>
      </c>
      <c r="L87" s="99">
        <f t="shared" si="4"/>
        <v>8</v>
      </c>
      <c r="M87" s="112">
        <f t="shared" si="6"/>
        <v>171.375</v>
      </c>
      <c r="N87" s="113" t="s">
        <v>100</v>
      </c>
      <c r="O87" s="113" t="s">
        <v>88</v>
      </c>
      <c r="P87" s="96">
        <f t="shared" si="7"/>
        <v>0</v>
      </c>
    </row>
    <row r="88" spans="1:16" ht="16.5" thickBot="1" x14ac:dyDescent="0.25">
      <c r="A88" s="99">
        <v>63</v>
      </c>
      <c r="B88" s="10" t="s">
        <v>70</v>
      </c>
      <c r="C88" s="99">
        <v>125</v>
      </c>
      <c r="D88" s="99">
        <v>124</v>
      </c>
      <c r="E88" s="99">
        <v>122</v>
      </c>
      <c r="F88" s="99">
        <v>137</v>
      </c>
      <c r="G88" s="99">
        <v>134</v>
      </c>
      <c r="H88" s="99">
        <v>123</v>
      </c>
      <c r="I88" s="99">
        <v>144</v>
      </c>
      <c r="J88" s="99">
        <v>133</v>
      </c>
      <c r="K88" s="99">
        <v>1042</v>
      </c>
      <c r="L88" s="99">
        <f t="shared" si="4"/>
        <v>8</v>
      </c>
      <c r="M88" s="112">
        <f t="shared" si="6"/>
        <v>130.25</v>
      </c>
      <c r="N88" s="113" t="s">
        <v>102</v>
      </c>
      <c r="O88" s="113" t="s">
        <v>88</v>
      </c>
      <c r="P88" s="96">
        <f t="shared" si="7"/>
        <v>0</v>
      </c>
    </row>
    <row r="89" spans="1:16" ht="16.5" thickBot="1" x14ac:dyDescent="0.25">
      <c r="A89" s="99">
        <v>64</v>
      </c>
      <c r="B89" s="10" t="s">
        <v>14</v>
      </c>
      <c r="C89" s="99">
        <v>119</v>
      </c>
      <c r="D89" s="99">
        <v>140</v>
      </c>
      <c r="E89" s="99">
        <v>135</v>
      </c>
      <c r="F89" s="99">
        <v>172</v>
      </c>
      <c r="G89" s="99">
        <v>160</v>
      </c>
      <c r="H89" s="99">
        <v>160</v>
      </c>
      <c r="I89" s="99">
        <v>141</v>
      </c>
      <c r="J89" s="99">
        <v>133</v>
      </c>
      <c r="K89" s="99">
        <v>1160</v>
      </c>
      <c r="L89" s="99">
        <f t="shared" si="4"/>
        <v>8</v>
      </c>
      <c r="M89" s="112">
        <f t="shared" si="6"/>
        <v>145</v>
      </c>
      <c r="N89" s="113" t="s">
        <v>102</v>
      </c>
      <c r="O89" s="113" t="s">
        <v>88</v>
      </c>
      <c r="P89" s="96">
        <f t="shared" si="7"/>
        <v>0</v>
      </c>
    </row>
    <row r="90" spans="1:16" ht="16.5" thickBot="1" x14ac:dyDescent="0.25">
      <c r="A90" s="99">
        <v>65</v>
      </c>
      <c r="B90" s="10" t="s">
        <v>51</v>
      </c>
      <c r="C90" s="99">
        <v>150</v>
      </c>
      <c r="D90" s="99">
        <v>147</v>
      </c>
      <c r="E90" s="99">
        <v>187</v>
      </c>
      <c r="F90" s="99">
        <v>147</v>
      </c>
      <c r="G90" s="99">
        <v>169</v>
      </c>
      <c r="H90" s="99">
        <v>157</v>
      </c>
      <c r="I90" s="99">
        <v>166</v>
      </c>
      <c r="J90" s="99">
        <v>156</v>
      </c>
      <c r="K90" s="99">
        <v>1279</v>
      </c>
      <c r="L90" s="99">
        <f t="shared" si="4"/>
        <v>8</v>
      </c>
      <c r="M90" s="112">
        <f t="shared" si="6"/>
        <v>159.875</v>
      </c>
      <c r="N90" s="113" t="s">
        <v>102</v>
      </c>
      <c r="O90" s="113" t="s">
        <v>88</v>
      </c>
      <c r="P90" s="96">
        <f t="shared" si="7"/>
        <v>0</v>
      </c>
    </row>
    <row r="91" spans="1:16" ht="16.5" thickBot="1" x14ac:dyDescent="0.25">
      <c r="A91" s="99">
        <v>66</v>
      </c>
      <c r="B91" s="10" t="s">
        <v>54</v>
      </c>
      <c r="C91" s="99">
        <v>166</v>
      </c>
      <c r="D91" s="99">
        <v>158</v>
      </c>
      <c r="E91" s="99">
        <v>192</v>
      </c>
      <c r="F91" s="111">
        <v>203</v>
      </c>
      <c r="G91" s="99">
        <v>129</v>
      </c>
      <c r="H91" s="99">
        <v>144</v>
      </c>
      <c r="I91" s="99">
        <v>116</v>
      </c>
      <c r="J91" s="99">
        <v>165</v>
      </c>
      <c r="K91" s="99">
        <v>1273</v>
      </c>
      <c r="L91" s="99">
        <f t="shared" ref="L91:L108" si="8">COUNT(C91:J91)</f>
        <v>8</v>
      </c>
      <c r="M91" s="112">
        <f t="shared" si="6"/>
        <v>159.125</v>
      </c>
      <c r="N91" s="113" t="s">
        <v>102</v>
      </c>
      <c r="O91" s="113" t="s">
        <v>88</v>
      </c>
      <c r="P91" s="96">
        <f t="shared" si="7"/>
        <v>1</v>
      </c>
    </row>
    <row r="92" spans="1:16" ht="16.5" thickBot="1" x14ac:dyDescent="0.25">
      <c r="A92" s="99">
        <v>67</v>
      </c>
      <c r="B92" s="10" t="s">
        <v>137</v>
      </c>
      <c r="C92" s="99">
        <v>136</v>
      </c>
      <c r="D92" s="99">
        <v>144</v>
      </c>
      <c r="E92" s="99">
        <v>99</v>
      </c>
      <c r="F92" s="99">
        <v>124</v>
      </c>
      <c r="G92" s="99">
        <v>143</v>
      </c>
      <c r="H92" s="99">
        <v>130</v>
      </c>
      <c r="I92" s="99">
        <v>116</v>
      </c>
      <c r="J92" s="99">
        <v>168</v>
      </c>
      <c r="K92" s="99">
        <v>1060</v>
      </c>
      <c r="L92" s="99">
        <f t="shared" si="8"/>
        <v>8</v>
      </c>
      <c r="M92" s="112">
        <f t="shared" si="6"/>
        <v>132.5</v>
      </c>
      <c r="N92" s="113" t="s">
        <v>102</v>
      </c>
      <c r="O92" s="113" t="s">
        <v>88</v>
      </c>
      <c r="P92" s="96">
        <f t="shared" si="7"/>
        <v>0</v>
      </c>
    </row>
    <row r="93" spans="1:16" ht="16.5" thickBot="1" x14ac:dyDescent="0.25">
      <c r="A93" s="99">
        <v>68</v>
      </c>
      <c r="B93" s="10" t="s">
        <v>18</v>
      </c>
      <c r="C93" s="99">
        <v>101</v>
      </c>
      <c r="D93" s="99">
        <v>126</v>
      </c>
      <c r="E93" s="99">
        <v>101</v>
      </c>
      <c r="F93" s="99">
        <v>124</v>
      </c>
      <c r="G93" s="99">
        <v>117</v>
      </c>
      <c r="H93" s="99">
        <v>101</v>
      </c>
      <c r="I93" s="99">
        <v>88</v>
      </c>
      <c r="J93" s="99">
        <v>112</v>
      </c>
      <c r="K93" s="99">
        <v>870</v>
      </c>
      <c r="L93" s="99">
        <f t="shared" si="8"/>
        <v>8</v>
      </c>
      <c r="M93" s="112">
        <f t="shared" si="6"/>
        <v>108.75</v>
      </c>
      <c r="N93" s="113" t="s">
        <v>102</v>
      </c>
      <c r="O93" s="113" t="s">
        <v>88</v>
      </c>
      <c r="P93" s="96">
        <f t="shared" si="7"/>
        <v>0</v>
      </c>
    </row>
    <row r="94" spans="1:16" ht="16.5" thickBot="1" x14ac:dyDescent="0.25">
      <c r="A94" s="99">
        <v>69</v>
      </c>
      <c r="B94" s="10" t="s">
        <v>35</v>
      </c>
      <c r="C94" s="99">
        <v>197</v>
      </c>
      <c r="D94" s="99">
        <v>185</v>
      </c>
      <c r="E94" s="99">
        <v>157</v>
      </c>
      <c r="F94" s="99">
        <v>148</v>
      </c>
      <c r="G94" s="99">
        <v>150</v>
      </c>
      <c r="H94" s="99">
        <v>139</v>
      </c>
      <c r="I94" s="99">
        <v>188</v>
      </c>
      <c r="J94" s="99">
        <v>160</v>
      </c>
      <c r="K94" s="99">
        <v>1324</v>
      </c>
      <c r="L94" s="99">
        <f t="shared" si="8"/>
        <v>8</v>
      </c>
      <c r="M94" s="112">
        <f t="shared" si="6"/>
        <v>165.5</v>
      </c>
      <c r="N94" s="113" t="s">
        <v>102</v>
      </c>
      <c r="O94" s="113" t="s">
        <v>88</v>
      </c>
      <c r="P94" s="96">
        <f t="shared" si="7"/>
        <v>0</v>
      </c>
    </row>
    <row r="95" spans="1:16" ht="16.5" thickBot="1" x14ac:dyDescent="0.25">
      <c r="A95" s="99">
        <v>70</v>
      </c>
      <c r="B95" s="10" t="s">
        <v>17</v>
      </c>
      <c r="C95" s="99">
        <v>133</v>
      </c>
      <c r="D95" s="99">
        <v>135</v>
      </c>
      <c r="E95" s="99">
        <v>106</v>
      </c>
      <c r="F95" s="99">
        <v>140</v>
      </c>
      <c r="G95" s="99">
        <v>104</v>
      </c>
      <c r="H95" s="99">
        <v>131</v>
      </c>
      <c r="I95" s="99">
        <v>172</v>
      </c>
      <c r="J95" s="99">
        <v>133</v>
      </c>
      <c r="K95" s="99">
        <v>1054</v>
      </c>
      <c r="L95" s="99">
        <f t="shared" si="8"/>
        <v>8</v>
      </c>
      <c r="M95" s="112">
        <f t="shared" si="6"/>
        <v>131.75</v>
      </c>
      <c r="N95" s="113" t="s">
        <v>102</v>
      </c>
      <c r="O95" s="113" t="s">
        <v>88</v>
      </c>
      <c r="P95" s="96">
        <f t="shared" si="7"/>
        <v>0</v>
      </c>
    </row>
    <row r="96" spans="1:16" ht="16.5" thickBot="1" x14ac:dyDescent="0.25">
      <c r="A96" s="99">
        <v>71</v>
      </c>
      <c r="B96" s="10" t="s">
        <v>49</v>
      </c>
      <c r="C96" s="99">
        <v>175</v>
      </c>
      <c r="D96" s="99">
        <v>134</v>
      </c>
      <c r="E96" s="99">
        <v>150</v>
      </c>
      <c r="F96" s="99">
        <v>129</v>
      </c>
      <c r="G96" s="99">
        <v>76</v>
      </c>
      <c r="H96" s="99">
        <v>176</v>
      </c>
      <c r="I96" s="99">
        <v>132</v>
      </c>
      <c r="J96" s="99">
        <v>175</v>
      </c>
      <c r="K96" s="99">
        <v>1147</v>
      </c>
      <c r="L96" s="99">
        <f t="shared" si="8"/>
        <v>8</v>
      </c>
      <c r="M96" s="112">
        <f t="shared" si="6"/>
        <v>143.375</v>
      </c>
      <c r="N96" s="113" t="s">
        <v>102</v>
      </c>
      <c r="O96" s="113" t="s">
        <v>88</v>
      </c>
      <c r="P96" s="96">
        <f t="shared" si="7"/>
        <v>0</v>
      </c>
    </row>
    <row r="97" spans="1:16" ht="16.5" thickBot="1" x14ac:dyDescent="0.25">
      <c r="A97" s="99">
        <v>72</v>
      </c>
      <c r="B97" s="10" t="s">
        <v>13</v>
      </c>
      <c r="C97" s="99">
        <v>160</v>
      </c>
      <c r="D97" s="99">
        <v>147</v>
      </c>
      <c r="E97" s="99">
        <v>136</v>
      </c>
      <c r="F97" s="99">
        <v>172</v>
      </c>
      <c r="G97" s="99">
        <v>161</v>
      </c>
      <c r="H97" s="99">
        <v>127</v>
      </c>
      <c r="I97" s="99">
        <v>150</v>
      </c>
      <c r="J97" s="99">
        <v>185</v>
      </c>
      <c r="K97" s="99">
        <v>1238</v>
      </c>
      <c r="L97" s="99">
        <f t="shared" si="8"/>
        <v>8</v>
      </c>
      <c r="M97" s="112">
        <f t="shared" si="6"/>
        <v>154.75</v>
      </c>
      <c r="N97" s="113" t="s">
        <v>102</v>
      </c>
      <c r="O97" s="113" t="s">
        <v>88</v>
      </c>
      <c r="P97" s="96">
        <f t="shared" si="7"/>
        <v>0</v>
      </c>
    </row>
    <row r="98" spans="1:16" ht="16.5" thickBot="1" x14ac:dyDescent="0.25">
      <c r="A98" s="99">
        <v>73</v>
      </c>
      <c r="B98" s="10" t="s">
        <v>34</v>
      </c>
      <c r="C98" s="99">
        <v>181</v>
      </c>
      <c r="D98" s="99">
        <v>139</v>
      </c>
      <c r="E98" s="99">
        <v>171</v>
      </c>
      <c r="F98" s="99">
        <v>191</v>
      </c>
      <c r="G98" s="99">
        <v>128</v>
      </c>
      <c r="H98" s="99">
        <v>150</v>
      </c>
      <c r="I98" s="99">
        <v>124</v>
      </c>
      <c r="J98" s="99">
        <v>193</v>
      </c>
      <c r="K98" s="99">
        <v>1277</v>
      </c>
      <c r="L98" s="99">
        <f t="shared" si="8"/>
        <v>8</v>
      </c>
      <c r="M98" s="112">
        <f t="shared" ref="M98:M129" si="9">SUM(K98/L98)</f>
        <v>159.625</v>
      </c>
      <c r="N98" s="113" t="s">
        <v>102</v>
      </c>
      <c r="O98" s="113" t="s">
        <v>88</v>
      </c>
      <c r="P98" s="96">
        <f t="shared" si="7"/>
        <v>0</v>
      </c>
    </row>
    <row r="99" spans="1:16" ht="16.5" thickBot="1" x14ac:dyDescent="0.25">
      <c r="A99" s="99">
        <v>74</v>
      </c>
      <c r="B99" s="10" t="s">
        <v>36</v>
      </c>
      <c r="C99" s="99">
        <v>133</v>
      </c>
      <c r="D99" s="99">
        <v>140</v>
      </c>
      <c r="E99" s="99">
        <v>149</v>
      </c>
      <c r="F99" s="99">
        <v>179</v>
      </c>
      <c r="G99" s="99">
        <v>179</v>
      </c>
      <c r="H99" s="99">
        <v>166</v>
      </c>
      <c r="I99" s="99">
        <v>169</v>
      </c>
      <c r="J99" s="99">
        <v>147</v>
      </c>
      <c r="K99" s="99">
        <v>1262</v>
      </c>
      <c r="L99" s="99">
        <f t="shared" si="8"/>
        <v>8</v>
      </c>
      <c r="M99" s="112">
        <f t="shared" si="9"/>
        <v>157.75</v>
      </c>
      <c r="N99" s="113" t="s">
        <v>102</v>
      </c>
      <c r="O99" s="113" t="s">
        <v>88</v>
      </c>
      <c r="P99" s="96">
        <f t="shared" si="7"/>
        <v>0</v>
      </c>
    </row>
    <row r="100" spans="1:16" ht="16.5" thickBot="1" x14ac:dyDescent="0.25">
      <c r="A100" s="99">
        <v>75</v>
      </c>
      <c r="B100" s="10" t="s">
        <v>47</v>
      </c>
      <c r="C100" s="99">
        <v>169</v>
      </c>
      <c r="D100" s="99">
        <v>176</v>
      </c>
      <c r="E100" s="99">
        <v>188</v>
      </c>
      <c r="F100" s="99">
        <v>169</v>
      </c>
      <c r="G100" s="99">
        <v>185</v>
      </c>
      <c r="H100" s="99">
        <v>156</v>
      </c>
      <c r="I100" s="99">
        <v>135</v>
      </c>
      <c r="J100" s="99">
        <v>177</v>
      </c>
      <c r="K100" s="99">
        <v>1355</v>
      </c>
      <c r="L100" s="99">
        <f t="shared" si="8"/>
        <v>8</v>
      </c>
      <c r="M100" s="112">
        <f t="shared" si="9"/>
        <v>169.375</v>
      </c>
      <c r="N100" s="113" t="s">
        <v>102</v>
      </c>
      <c r="O100" s="113" t="s">
        <v>88</v>
      </c>
      <c r="P100" s="96">
        <f t="shared" si="7"/>
        <v>0</v>
      </c>
    </row>
    <row r="101" spans="1:16" ht="16.5" thickBot="1" x14ac:dyDescent="0.25">
      <c r="A101" s="99">
        <v>76</v>
      </c>
      <c r="B101" s="10" t="s">
        <v>12</v>
      </c>
      <c r="C101" s="99">
        <v>191</v>
      </c>
      <c r="D101" s="99">
        <v>199</v>
      </c>
      <c r="E101" s="99">
        <v>191</v>
      </c>
      <c r="F101" s="99">
        <v>159</v>
      </c>
      <c r="G101" s="99">
        <v>169</v>
      </c>
      <c r="H101" s="99">
        <v>164</v>
      </c>
      <c r="I101" s="99">
        <v>175</v>
      </c>
      <c r="J101" s="99">
        <v>151</v>
      </c>
      <c r="K101" s="99">
        <v>1399</v>
      </c>
      <c r="L101" s="99">
        <f t="shared" si="8"/>
        <v>8</v>
      </c>
      <c r="M101" s="112">
        <f t="shared" si="9"/>
        <v>174.875</v>
      </c>
      <c r="N101" s="113" t="s">
        <v>102</v>
      </c>
      <c r="O101" s="113" t="s">
        <v>88</v>
      </c>
      <c r="P101" s="96">
        <f t="shared" si="7"/>
        <v>0</v>
      </c>
    </row>
    <row r="102" spans="1:16" ht="16.5" thickBot="1" x14ac:dyDescent="0.25">
      <c r="A102" s="99">
        <v>77</v>
      </c>
      <c r="B102" s="10" t="s">
        <v>145</v>
      </c>
      <c r="C102" s="99">
        <v>157</v>
      </c>
      <c r="D102" s="111">
        <v>200</v>
      </c>
      <c r="E102" s="99">
        <v>149</v>
      </c>
      <c r="F102" s="111">
        <v>204</v>
      </c>
      <c r="G102" s="99">
        <v>152</v>
      </c>
      <c r="H102" s="99">
        <v>152</v>
      </c>
      <c r="I102" s="99">
        <v>179</v>
      </c>
      <c r="J102" s="99">
        <v>147</v>
      </c>
      <c r="K102" s="99">
        <v>1340</v>
      </c>
      <c r="L102" s="99">
        <f t="shared" si="8"/>
        <v>8</v>
      </c>
      <c r="M102" s="112">
        <f t="shared" si="9"/>
        <v>167.5</v>
      </c>
      <c r="N102" s="113" t="s">
        <v>102</v>
      </c>
      <c r="O102" s="113" t="s">
        <v>88</v>
      </c>
      <c r="P102" s="96">
        <f t="shared" si="7"/>
        <v>2</v>
      </c>
    </row>
    <row r="103" spans="1:16" ht="16.5" thickBot="1" x14ac:dyDescent="0.25">
      <c r="A103" s="99">
        <v>78</v>
      </c>
      <c r="B103" s="10" t="s">
        <v>50</v>
      </c>
      <c r="C103" s="111">
        <v>205</v>
      </c>
      <c r="D103" s="99">
        <v>168</v>
      </c>
      <c r="E103" s="99">
        <v>132</v>
      </c>
      <c r="F103" s="99">
        <v>151</v>
      </c>
      <c r="G103" s="99">
        <v>145</v>
      </c>
      <c r="H103" s="99">
        <v>155</v>
      </c>
      <c r="I103" s="99">
        <v>171</v>
      </c>
      <c r="J103" s="99">
        <v>180</v>
      </c>
      <c r="K103" s="99">
        <v>1307</v>
      </c>
      <c r="L103" s="99">
        <f t="shared" si="8"/>
        <v>8</v>
      </c>
      <c r="M103" s="112">
        <f t="shared" si="9"/>
        <v>163.375</v>
      </c>
      <c r="N103" s="113" t="s">
        <v>102</v>
      </c>
      <c r="O103" s="113" t="s">
        <v>88</v>
      </c>
      <c r="P103" s="96">
        <f t="shared" si="7"/>
        <v>1</v>
      </c>
    </row>
    <row r="104" spans="1:16" ht="16.5" thickBot="1" x14ac:dyDescent="0.25">
      <c r="A104" s="99">
        <v>79</v>
      </c>
      <c r="B104" s="10" t="s">
        <v>15</v>
      </c>
      <c r="C104" s="99">
        <v>179</v>
      </c>
      <c r="D104" s="99">
        <v>127</v>
      </c>
      <c r="E104" s="114">
        <v>257</v>
      </c>
      <c r="F104" s="99">
        <v>189</v>
      </c>
      <c r="G104" s="99">
        <v>169</v>
      </c>
      <c r="H104" s="99">
        <v>145</v>
      </c>
      <c r="I104" s="99">
        <v>120</v>
      </c>
      <c r="J104" s="99">
        <v>167</v>
      </c>
      <c r="K104" s="99">
        <v>1353</v>
      </c>
      <c r="L104" s="99">
        <f t="shared" si="8"/>
        <v>8</v>
      </c>
      <c r="M104" s="112">
        <f t="shared" si="9"/>
        <v>169.125</v>
      </c>
      <c r="N104" s="113" t="s">
        <v>102</v>
      </c>
      <c r="O104" s="113" t="s">
        <v>88</v>
      </c>
      <c r="P104" s="96">
        <f t="shared" si="7"/>
        <v>1</v>
      </c>
    </row>
    <row r="105" spans="1:16" ht="16.5" thickBot="1" x14ac:dyDescent="0.25">
      <c r="A105" s="99">
        <v>80</v>
      </c>
      <c r="B105" s="10" t="s">
        <v>136</v>
      </c>
      <c r="C105" s="99">
        <v>138</v>
      </c>
      <c r="D105" s="99">
        <v>155</v>
      </c>
      <c r="E105" s="99">
        <v>170</v>
      </c>
      <c r="F105" s="99">
        <v>174</v>
      </c>
      <c r="G105" s="99">
        <v>127</v>
      </c>
      <c r="H105" s="99">
        <v>150</v>
      </c>
      <c r="I105" s="99">
        <v>168</v>
      </c>
      <c r="J105" s="99">
        <v>147</v>
      </c>
      <c r="K105" s="99">
        <v>1229</v>
      </c>
      <c r="L105" s="99">
        <f t="shared" si="8"/>
        <v>8</v>
      </c>
      <c r="M105" s="112">
        <f t="shared" si="9"/>
        <v>153.625</v>
      </c>
      <c r="N105" s="113" t="s">
        <v>102</v>
      </c>
      <c r="O105" s="113" t="s">
        <v>88</v>
      </c>
      <c r="P105" s="96">
        <f t="shared" si="7"/>
        <v>0</v>
      </c>
    </row>
    <row r="106" spans="1:16" ht="16.5" thickBot="1" x14ac:dyDescent="0.25">
      <c r="A106" s="99">
        <v>81</v>
      </c>
      <c r="B106" s="10" t="s">
        <v>52</v>
      </c>
      <c r="C106" s="99">
        <v>162</v>
      </c>
      <c r="D106" s="99">
        <v>155</v>
      </c>
      <c r="E106" s="99">
        <v>140</v>
      </c>
      <c r="F106" s="99">
        <v>167</v>
      </c>
      <c r="G106" s="99">
        <v>158</v>
      </c>
      <c r="H106" s="99">
        <v>181</v>
      </c>
      <c r="I106" s="99">
        <v>191</v>
      </c>
      <c r="J106" s="99">
        <v>164</v>
      </c>
      <c r="K106" s="99">
        <v>1318</v>
      </c>
      <c r="L106" s="99">
        <f t="shared" si="8"/>
        <v>8</v>
      </c>
      <c r="M106" s="112">
        <f t="shared" si="9"/>
        <v>164.75</v>
      </c>
      <c r="N106" s="113" t="s">
        <v>102</v>
      </c>
      <c r="O106" s="113" t="s">
        <v>88</v>
      </c>
      <c r="P106" s="96">
        <f t="shared" si="7"/>
        <v>0</v>
      </c>
    </row>
    <row r="107" spans="1:16" ht="16.5" thickBot="1" x14ac:dyDescent="0.25">
      <c r="A107" s="99">
        <v>82</v>
      </c>
      <c r="B107" s="10" t="s">
        <v>16</v>
      </c>
      <c r="C107" s="99">
        <v>152</v>
      </c>
      <c r="D107" s="99">
        <v>123</v>
      </c>
      <c r="E107" s="99">
        <v>177</v>
      </c>
      <c r="F107" s="99">
        <v>122</v>
      </c>
      <c r="G107" s="99">
        <v>159</v>
      </c>
      <c r="H107" s="99">
        <v>116</v>
      </c>
      <c r="I107" s="99">
        <v>135</v>
      </c>
      <c r="J107" s="99">
        <v>156</v>
      </c>
      <c r="K107" s="99">
        <v>1140</v>
      </c>
      <c r="L107" s="99">
        <f t="shared" si="8"/>
        <v>8</v>
      </c>
      <c r="M107" s="112">
        <f t="shared" si="9"/>
        <v>142.5</v>
      </c>
      <c r="N107" s="113" t="s">
        <v>102</v>
      </c>
      <c r="O107" s="113" t="s">
        <v>88</v>
      </c>
      <c r="P107" s="96">
        <f t="shared" si="7"/>
        <v>0</v>
      </c>
    </row>
    <row r="108" spans="1:16" ht="16.5" thickBot="1" x14ac:dyDescent="0.25">
      <c r="A108" s="99">
        <v>83</v>
      </c>
      <c r="B108" s="10" t="s">
        <v>11</v>
      </c>
      <c r="C108" s="99">
        <v>170</v>
      </c>
      <c r="D108" s="99">
        <v>185</v>
      </c>
      <c r="E108" s="99">
        <v>155</v>
      </c>
      <c r="F108" s="99">
        <v>180</v>
      </c>
      <c r="G108" s="99">
        <v>140</v>
      </c>
      <c r="H108" s="99">
        <v>147</v>
      </c>
      <c r="I108" s="99">
        <v>165</v>
      </c>
      <c r="J108" s="99">
        <v>159</v>
      </c>
      <c r="K108" s="99">
        <v>1301</v>
      </c>
      <c r="L108" s="99">
        <f t="shared" si="8"/>
        <v>8</v>
      </c>
      <c r="M108" s="112">
        <f t="shared" si="9"/>
        <v>162.625</v>
      </c>
      <c r="N108" s="113" t="s">
        <v>102</v>
      </c>
      <c r="O108" s="113" t="s">
        <v>88</v>
      </c>
      <c r="P108" s="96">
        <f t="shared" si="7"/>
        <v>0</v>
      </c>
    </row>
    <row r="109" spans="1:16" ht="16.5" thickBot="1" x14ac:dyDescent="0.25">
      <c r="A109" s="101">
        <v>1</v>
      </c>
      <c r="B109" s="102" t="s">
        <v>71</v>
      </c>
      <c r="C109" s="115">
        <v>225</v>
      </c>
      <c r="D109" s="101">
        <v>182</v>
      </c>
      <c r="E109" s="101">
        <v>155</v>
      </c>
      <c r="F109" s="115">
        <v>224</v>
      </c>
      <c r="G109" s="101">
        <v>145</v>
      </c>
      <c r="H109" s="101">
        <v>180</v>
      </c>
      <c r="I109" s="115">
        <v>206</v>
      </c>
      <c r="J109" s="101">
        <v>172</v>
      </c>
      <c r="K109" s="101">
        <v>1489</v>
      </c>
      <c r="L109" s="101">
        <f>COUNT(C109:J109)</f>
        <v>8</v>
      </c>
      <c r="M109" s="116">
        <f t="shared" si="9"/>
        <v>186.125</v>
      </c>
      <c r="N109" s="117" t="s">
        <v>98</v>
      </c>
      <c r="O109" s="117" t="s">
        <v>87</v>
      </c>
      <c r="P109" s="96">
        <f t="shared" si="7"/>
        <v>3</v>
      </c>
    </row>
    <row r="110" spans="1:16" ht="16.5" thickBot="1" x14ac:dyDescent="0.25">
      <c r="A110" s="101">
        <v>2</v>
      </c>
      <c r="B110" s="102" t="s">
        <v>53</v>
      </c>
      <c r="C110" s="115">
        <v>204</v>
      </c>
      <c r="D110" s="101">
        <v>166</v>
      </c>
      <c r="E110" s="101">
        <v>195</v>
      </c>
      <c r="F110" s="101">
        <v>190</v>
      </c>
      <c r="G110" s="101">
        <v>180</v>
      </c>
      <c r="H110" s="101">
        <v>191</v>
      </c>
      <c r="I110" s="115">
        <v>212</v>
      </c>
      <c r="J110" s="101">
        <v>166</v>
      </c>
      <c r="K110" s="101">
        <v>1504</v>
      </c>
      <c r="L110" s="101">
        <f t="shared" ref="L110:L173" si="10">COUNT(C110:J110)</f>
        <v>8</v>
      </c>
      <c r="M110" s="116">
        <f t="shared" si="9"/>
        <v>188</v>
      </c>
      <c r="N110" s="117" t="s">
        <v>98</v>
      </c>
      <c r="O110" s="117" t="s">
        <v>87</v>
      </c>
      <c r="P110" s="96">
        <f t="shared" si="7"/>
        <v>2</v>
      </c>
    </row>
    <row r="111" spans="1:16" ht="16.5" thickBot="1" x14ac:dyDescent="0.25">
      <c r="A111" s="101">
        <v>3</v>
      </c>
      <c r="B111" s="102" t="s">
        <v>42</v>
      </c>
      <c r="C111" s="115">
        <v>245</v>
      </c>
      <c r="D111" s="101">
        <v>148</v>
      </c>
      <c r="E111" s="101">
        <v>166</v>
      </c>
      <c r="F111" s="101">
        <v>138</v>
      </c>
      <c r="G111" s="101">
        <v>184</v>
      </c>
      <c r="H111" s="101">
        <v>189</v>
      </c>
      <c r="I111" s="115">
        <v>202</v>
      </c>
      <c r="J111" s="101">
        <v>154</v>
      </c>
      <c r="K111" s="101">
        <v>1426</v>
      </c>
      <c r="L111" s="101">
        <f t="shared" si="10"/>
        <v>8</v>
      </c>
      <c r="M111" s="116">
        <f t="shared" si="9"/>
        <v>178.25</v>
      </c>
      <c r="N111" s="117" t="s">
        <v>98</v>
      </c>
      <c r="O111" s="117" t="s">
        <v>87</v>
      </c>
      <c r="P111" s="96">
        <f t="shared" si="7"/>
        <v>2</v>
      </c>
    </row>
    <row r="112" spans="1:16" ht="16.5" thickBot="1" x14ac:dyDescent="0.25">
      <c r="A112" s="101">
        <v>4</v>
      </c>
      <c r="B112" s="102" t="s">
        <v>74</v>
      </c>
      <c r="C112" s="101">
        <v>160</v>
      </c>
      <c r="D112" s="115">
        <v>218</v>
      </c>
      <c r="E112" s="115">
        <v>208</v>
      </c>
      <c r="F112" s="101">
        <v>139</v>
      </c>
      <c r="G112" s="101">
        <v>143</v>
      </c>
      <c r="H112" s="101">
        <v>168</v>
      </c>
      <c r="I112" s="101">
        <v>159</v>
      </c>
      <c r="J112" s="101">
        <v>192</v>
      </c>
      <c r="K112" s="101">
        <v>1387</v>
      </c>
      <c r="L112" s="101">
        <f t="shared" si="10"/>
        <v>8</v>
      </c>
      <c r="M112" s="116">
        <f t="shared" si="9"/>
        <v>173.375</v>
      </c>
      <c r="N112" s="117" t="s">
        <v>98</v>
      </c>
      <c r="O112" s="117" t="s">
        <v>87</v>
      </c>
      <c r="P112" s="96">
        <f t="shared" si="7"/>
        <v>2</v>
      </c>
    </row>
    <row r="113" spans="1:16" ht="16.5" thickBot="1" x14ac:dyDescent="0.25">
      <c r="A113" s="101">
        <v>5</v>
      </c>
      <c r="B113" s="102" t="s">
        <v>138</v>
      </c>
      <c r="C113" s="101">
        <v>178</v>
      </c>
      <c r="D113" s="101">
        <v>172</v>
      </c>
      <c r="E113" s="101">
        <v>162</v>
      </c>
      <c r="F113" s="101">
        <v>178</v>
      </c>
      <c r="G113" s="101">
        <v>198</v>
      </c>
      <c r="H113" s="101">
        <v>169</v>
      </c>
      <c r="I113" s="101">
        <v>189</v>
      </c>
      <c r="J113" s="101">
        <v>164</v>
      </c>
      <c r="K113" s="101">
        <v>1410</v>
      </c>
      <c r="L113" s="101">
        <f t="shared" si="10"/>
        <v>8</v>
      </c>
      <c r="M113" s="116">
        <f t="shared" si="9"/>
        <v>176.25</v>
      </c>
      <c r="N113" s="123" t="s">
        <v>98</v>
      </c>
      <c r="O113" s="117" t="s">
        <v>87</v>
      </c>
      <c r="P113" s="96">
        <f t="shared" si="7"/>
        <v>0</v>
      </c>
    </row>
    <row r="114" spans="1:16" ht="16.5" thickBot="1" x14ac:dyDescent="0.25">
      <c r="A114" s="101">
        <v>6</v>
      </c>
      <c r="B114" s="102" t="s">
        <v>73</v>
      </c>
      <c r="C114" s="101">
        <v>187</v>
      </c>
      <c r="D114" s="101">
        <v>188</v>
      </c>
      <c r="E114" s="101">
        <v>145</v>
      </c>
      <c r="F114" s="101">
        <v>193</v>
      </c>
      <c r="G114" s="101">
        <v>165</v>
      </c>
      <c r="H114" s="101">
        <v>181</v>
      </c>
      <c r="I114" s="115">
        <v>215</v>
      </c>
      <c r="J114" s="115">
        <v>216</v>
      </c>
      <c r="K114" s="101">
        <v>1490</v>
      </c>
      <c r="L114" s="101">
        <f t="shared" si="10"/>
        <v>8</v>
      </c>
      <c r="M114" s="116">
        <f t="shared" si="9"/>
        <v>186.25</v>
      </c>
      <c r="N114" s="117" t="s">
        <v>98</v>
      </c>
      <c r="O114" s="117" t="s">
        <v>87</v>
      </c>
      <c r="P114" s="96">
        <f t="shared" si="7"/>
        <v>2</v>
      </c>
    </row>
    <row r="115" spans="1:16" ht="16.5" thickBot="1" x14ac:dyDescent="0.25">
      <c r="A115" s="101">
        <v>7</v>
      </c>
      <c r="B115" s="102" t="s">
        <v>64</v>
      </c>
      <c r="C115" s="101">
        <v>164</v>
      </c>
      <c r="D115" s="115">
        <v>200</v>
      </c>
      <c r="E115" s="101">
        <v>182</v>
      </c>
      <c r="F115" s="101">
        <v>153</v>
      </c>
      <c r="G115" s="101">
        <v>156</v>
      </c>
      <c r="H115" s="101">
        <v>166</v>
      </c>
      <c r="I115" s="115">
        <v>231</v>
      </c>
      <c r="J115" s="101">
        <v>172</v>
      </c>
      <c r="K115" s="101">
        <v>1424</v>
      </c>
      <c r="L115" s="101">
        <f t="shared" si="10"/>
        <v>8</v>
      </c>
      <c r="M115" s="116">
        <f t="shared" si="9"/>
        <v>178</v>
      </c>
      <c r="N115" s="117" t="s">
        <v>98</v>
      </c>
      <c r="O115" s="117" t="s">
        <v>87</v>
      </c>
      <c r="P115" s="96">
        <f t="shared" si="7"/>
        <v>2</v>
      </c>
    </row>
    <row r="116" spans="1:16" ht="16.5" thickBot="1" x14ac:dyDescent="0.25">
      <c r="A116" s="101">
        <v>8</v>
      </c>
      <c r="B116" s="102" t="s">
        <v>72</v>
      </c>
      <c r="C116" s="101">
        <v>146</v>
      </c>
      <c r="D116" s="115">
        <v>205</v>
      </c>
      <c r="E116" s="115">
        <v>211</v>
      </c>
      <c r="F116" s="101">
        <v>185</v>
      </c>
      <c r="G116" s="101">
        <v>148</v>
      </c>
      <c r="H116" s="115">
        <v>204</v>
      </c>
      <c r="I116" s="115">
        <v>211</v>
      </c>
      <c r="J116" s="101">
        <v>172</v>
      </c>
      <c r="K116" s="101">
        <v>1482</v>
      </c>
      <c r="L116" s="101">
        <f t="shared" si="10"/>
        <v>8</v>
      </c>
      <c r="M116" s="116">
        <f t="shared" si="9"/>
        <v>185.25</v>
      </c>
      <c r="N116" s="117" t="s">
        <v>98</v>
      </c>
      <c r="O116" s="117" t="s">
        <v>87</v>
      </c>
      <c r="P116" s="96">
        <f t="shared" si="7"/>
        <v>4</v>
      </c>
    </row>
    <row r="117" spans="1:16" ht="16.5" thickBot="1" x14ac:dyDescent="0.25">
      <c r="A117" s="101">
        <v>9</v>
      </c>
      <c r="B117" s="102" t="s">
        <v>146</v>
      </c>
      <c r="C117" s="101">
        <v>157</v>
      </c>
      <c r="D117" s="101">
        <v>157</v>
      </c>
      <c r="E117" s="101">
        <v>143</v>
      </c>
      <c r="F117" s="101">
        <v>183</v>
      </c>
      <c r="G117" s="101">
        <v>133</v>
      </c>
      <c r="H117" s="101">
        <v>116</v>
      </c>
      <c r="I117" s="115">
        <v>231</v>
      </c>
      <c r="J117" s="101">
        <v>145</v>
      </c>
      <c r="K117" s="101">
        <v>1265</v>
      </c>
      <c r="L117" s="101">
        <f t="shared" si="10"/>
        <v>8</v>
      </c>
      <c r="M117" s="116">
        <f t="shared" si="9"/>
        <v>158.125</v>
      </c>
      <c r="N117" s="117" t="s">
        <v>99</v>
      </c>
      <c r="O117" s="117" t="s">
        <v>87</v>
      </c>
      <c r="P117" s="96">
        <f t="shared" si="7"/>
        <v>1</v>
      </c>
    </row>
    <row r="118" spans="1:16" ht="16.5" thickBot="1" x14ac:dyDescent="0.25">
      <c r="A118" s="101">
        <v>10</v>
      </c>
      <c r="B118" s="102" t="s">
        <v>19</v>
      </c>
      <c r="C118" s="101">
        <v>183</v>
      </c>
      <c r="D118" s="101">
        <v>189</v>
      </c>
      <c r="E118" s="101">
        <v>167</v>
      </c>
      <c r="F118" s="101">
        <v>189</v>
      </c>
      <c r="G118" s="101">
        <v>153</v>
      </c>
      <c r="H118" s="101">
        <v>183</v>
      </c>
      <c r="I118" s="101">
        <v>178</v>
      </c>
      <c r="J118" s="101">
        <v>159</v>
      </c>
      <c r="K118" s="101">
        <v>1401</v>
      </c>
      <c r="L118" s="101">
        <f t="shared" si="10"/>
        <v>8</v>
      </c>
      <c r="M118" s="116">
        <f t="shared" si="9"/>
        <v>175.125</v>
      </c>
      <c r="N118" s="117" t="s">
        <v>99</v>
      </c>
      <c r="O118" s="117" t="s">
        <v>87</v>
      </c>
      <c r="P118" s="96">
        <f t="shared" si="7"/>
        <v>0</v>
      </c>
    </row>
    <row r="119" spans="1:16" ht="16.5" thickBot="1" x14ac:dyDescent="0.25">
      <c r="A119" s="101">
        <v>11</v>
      </c>
      <c r="B119" s="102" t="s">
        <v>76</v>
      </c>
      <c r="C119" s="101">
        <v>127</v>
      </c>
      <c r="D119" s="115">
        <v>201</v>
      </c>
      <c r="E119" s="101">
        <v>150</v>
      </c>
      <c r="F119" s="115">
        <v>231</v>
      </c>
      <c r="G119" s="115">
        <v>214</v>
      </c>
      <c r="H119" s="101">
        <v>191</v>
      </c>
      <c r="I119" s="115">
        <v>221</v>
      </c>
      <c r="J119" s="101">
        <v>158</v>
      </c>
      <c r="K119" s="101">
        <v>1493</v>
      </c>
      <c r="L119" s="101">
        <f t="shared" si="10"/>
        <v>8</v>
      </c>
      <c r="M119" s="116">
        <f t="shared" si="9"/>
        <v>186.625</v>
      </c>
      <c r="N119" s="117" t="s">
        <v>99</v>
      </c>
      <c r="O119" s="117" t="s">
        <v>87</v>
      </c>
      <c r="P119" s="96">
        <f t="shared" si="7"/>
        <v>4</v>
      </c>
    </row>
    <row r="120" spans="1:16" ht="16.5" thickBot="1" x14ac:dyDescent="0.25">
      <c r="A120" s="101">
        <v>12</v>
      </c>
      <c r="B120" s="102" t="s">
        <v>67</v>
      </c>
      <c r="C120" s="115">
        <v>201</v>
      </c>
      <c r="D120" s="101">
        <v>173</v>
      </c>
      <c r="E120" s="101">
        <v>133</v>
      </c>
      <c r="F120" s="101">
        <v>133</v>
      </c>
      <c r="G120" s="101">
        <v>193</v>
      </c>
      <c r="H120" s="101">
        <v>170</v>
      </c>
      <c r="I120" s="101">
        <v>193</v>
      </c>
      <c r="J120" s="101">
        <v>191</v>
      </c>
      <c r="K120" s="101">
        <v>1387</v>
      </c>
      <c r="L120" s="101">
        <f t="shared" si="10"/>
        <v>8</v>
      </c>
      <c r="M120" s="116">
        <f t="shared" si="9"/>
        <v>173.375</v>
      </c>
      <c r="N120" s="117" t="s">
        <v>99</v>
      </c>
      <c r="O120" s="117" t="s">
        <v>87</v>
      </c>
      <c r="P120" s="96">
        <f t="shared" si="7"/>
        <v>1</v>
      </c>
    </row>
    <row r="121" spans="1:16" ht="16.5" thickBot="1" x14ac:dyDescent="0.25">
      <c r="A121" s="101">
        <v>13</v>
      </c>
      <c r="B121" s="102" t="s">
        <v>81</v>
      </c>
      <c r="C121" s="101">
        <v>172</v>
      </c>
      <c r="D121" s="101">
        <v>169</v>
      </c>
      <c r="E121" s="101">
        <v>162</v>
      </c>
      <c r="F121" s="101">
        <v>141</v>
      </c>
      <c r="G121" s="101">
        <v>174</v>
      </c>
      <c r="H121" s="101">
        <v>174</v>
      </c>
      <c r="I121" s="115">
        <v>201</v>
      </c>
      <c r="J121" s="101">
        <v>149</v>
      </c>
      <c r="K121" s="101">
        <v>1342</v>
      </c>
      <c r="L121" s="101">
        <f t="shared" si="10"/>
        <v>8</v>
      </c>
      <c r="M121" s="116">
        <f t="shared" si="9"/>
        <v>167.75</v>
      </c>
      <c r="N121" s="117" t="s">
        <v>99</v>
      </c>
      <c r="O121" s="117" t="s">
        <v>87</v>
      </c>
      <c r="P121" s="96">
        <f t="shared" si="7"/>
        <v>1</v>
      </c>
    </row>
    <row r="122" spans="1:16" ht="16.5" thickBot="1" x14ac:dyDescent="0.25">
      <c r="A122" s="101">
        <v>14</v>
      </c>
      <c r="B122" s="102" t="s">
        <v>48</v>
      </c>
      <c r="C122" s="101">
        <v>151</v>
      </c>
      <c r="D122" s="115">
        <v>210</v>
      </c>
      <c r="E122" s="101">
        <v>163</v>
      </c>
      <c r="F122" s="101">
        <v>155</v>
      </c>
      <c r="G122" s="101">
        <v>167</v>
      </c>
      <c r="H122" s="101">
        <v>169</v>
      </c>
      <c r="I122" s="101">
        <v>166</v>
      </c>
      <c r="J122" s="101">
        <v>178</v>
      </c>
      <c r="K122" s="101">
        <v>1359</v>
      </c>
      <c r="L122" s="101">
        <f t="shared" si="10"/>
        <v>8</v>
      </c>
      <c r="M122" s="116">
        <f t="shared" si="9"/>
        <v>169.875</v>
      </c>
      <c r="N122" s="117" t="s">
        <v>99</v>
      </c>
      <c r="O122" s="117" t="s">
        <v>87</v>
      </c>
      <c r="P122" s="96">
        <f t="shared" si="7"/>
        <v>1</v>
      </c>
    </row>
    <row r="123" spans="1:16" ht="16.5" thickBot="1" x14ac:dyDescent="0.25">
      <c r="A123" s="101">
        <v>15</v>
      </c>
      <c r="B123" s="102" t="s">
        <v>20</v>
      </c>
      <c r="C123" s="101">
        <v>192</v>
      </c>
      <c r="D123" s="101">
        <v>164</v>
      </c>
      <c r="E123" s="101">
        <v>182</v>
      </c>
      <c r="F123" s="101">
        <v>190</v>
      </c>
      <c r="G123" s="101">
        <v>136</v>
      </c>
      <c r="H123" s="101">
        <v>174</v>
      </c>
      <c r="I123" s="101">
        <v>131</v>
      </c>
      <c r="J123" s="101">
        <v>196</v>
      </c>
      <c r="K123" s="101">
        <v>1365</v>
      </c>
      <c r="L123" s="101">
        <f t="shared" si="10"/>
        <v>8</v>
      </c>
      <c r="M123" s="116">
        <f t="shared" si="9"/>
        <v>170.625</v>
      </c>
      <c r="N123" s="117" t="s">
        <v>99</v>
      </c>
      <c r="O123" s="117" t="s">
        <v>87</v>
      </c>
      <c r="P123" s="96">
        <f t="shared" si="7"/>
        <v>0</v>
      </c>
    </row>
    <row r="124" spans="1:16" ht="16.5" thickBot="1" x14ac:dyDescent="0.25">
      <c r="A124" s="101">
        <v>16</v>
      </c>
      <c r="B124" s="102" t="s">
        <v>66</v>
      </c>
      <c r="C124" s="101">
        <v>176</v>
      </c>
      <c r="D124" s="101">
        <v>192</v>
      </c>
      <c r="E124" s="101">
        <v>149</v>
      </c>
      <c r="F124" s="101">
        <v>193</v>
      </c>
      <c r="G124" s="101">
        <v>194</v>
      </c>
      <c r="H124" s="101">
        <v>169</v>
      </c>
      <c r="I124" s="101">
        <v>188</v>
      </c>
      <c r="J124" s="101">
        <v>163</v>
      </c>
      <c r="K124" s="101">
        <v>1424</v>
      </c>
      <c r="L124" s="101">
        <f t="shared" si="10"/>
        <v>8</v>
      </c>
      <c r="M124" s="116">
        <f t="shared" si="9"/>
        <v>178</v>
      </c>
      <c r="N124" s="117" t="s">
        <v>99</v>
      </c>
      <c r="O124" s="117" t="s">
        <v>87</v>
      </c>
      <c r="P124" s="96">
        <f t="shared" si="7"/>
        <v>0</v>
      </c>
    </row>
    <row r="125" spans="1:16" ht="16.5" thickBot="1" x14ac:dyDescent="0.25">
      <c r="A125" s="101">
        <v>17</v>
      </c>
      <c r="B125" s="102" t="s">
        <v>82</v>
      </c>
      <c r="C125" s="101">
        <v>148</v>
      </c>
      <c r="D125" s="101">
        <v>179</v>
      </c>
      <c r="E125" s="101">
        <v>184</v>
      </c>
      <c r="F125" s="101">
        <v>172</v>
      </c>
      <c r="G125" s="101">
        <v>148</v>
      </c>
      <c r="H125" s="115">
        <v>235</v>
      </c>
      <c r="I125" s="101">
        <v>151</v>
      </c>
      <c r="J125" s="101">
        <v>175</v>
      </c>
      <c r="K125" s="101">
        <v>1392</v>
      </c>
      <c r="L125" s="101">
        <f t="shared" si="10"/>
        <v>8</v>
      </c>
      <c r="M125" s="116">
        <f t="shared" si="9"/>
        <v>174</v>
      </c>
      <c r="N125" s="117" t="s">
        <v>99</v>
      </c>
      <c r="O125" s="117" t="s">
        <v>87</v>
      </c>
      <c r="P125" s="96">
        <f t="shared" si="7"/>
        <v>1</v>
      </c>
    </row>
    <row r="126" spans="1:16" ht="16.5" thickBot="1" x14ac:dyDescent="0.25">
      <c r="A126" s="101">
        <v>18</v>
      </c>
      <c r="B126" s="102" t="s">
        <v>23</v>
      </c>
      <c r="C126" s="115">
        <v>212</v>
      </c>
      <c r="D126" s="101">
        <v>158</v>
      </c>
      <c r="E126" s="101">
        <v>133</v>
      </c>
      <c r="F126" s="101">
        <v>161</v>
      </c>
      <c r="G126" s="101">
        <v>178</v>
      </c>
      <c r="H126" s="101">
        <v>180</v>
      </c>
      <c r="I126" s="101">
        <v>184</v>
      </c>
      <c r="J126" s="101">
        <v>152</v>
      </c>
      <c r="K126" s="101">
        <v>1358</v>
      </c>
      <c r="L126" s="101">
        <f t="shared" si="10"/>
        <v>8</v>
      </c>
      <c r="M126" s="116">
        <f t="shared" si="9"/>
        <v>169.75</v>
      </c>
      <c r="N126" s="117" t="s">
        <v>99</v>
      </c>
      <c r="O126" s="117" t="s">
        <v>87</v>
      </c>
      <c r="P126" s="96">
        <f t="shared" si="7"/>
        <v>1</v>
      </c>
    </row>
    <row r="127" spans="1:16" ht="16.5" thickBot="1" x14ac:dyDescent="0.25">
      <c r="A127" s="101">
        <v>19</v>
      </c>
      <c r="B127" s="102" t="s">
        <v>39</v>
      </c>
      <c r="C127" s="101">
        <v>193</v>
      </c>
      <c r="D127" s="115">
        <v>222</v>
      </c>
      <c r="E127" s="115">
        <v>203</v>
      </c>
      <c r="F127" s="101">
        <v>184</v>
      </c>
      <c r="G127" s="101">
        <v>193</v>
      </c>
      <c r="H127" s="101">
        <v>174</v>
      </c>
      <c r="I127" s="101">
        <v>113</v>
      </c>
      <c r="J127" s="101">
        <v>185</v>
      </c>
      <c r="K127" s="101">
        <v>1467</v>
      </c>
      <c r="L127" s="101">
        <f t="shared" si="10"/>
        <v>8</v>
      </c>
      <c r="M127" s="116">
        <f t="shared" si="9"/>
        <v>183.375</v>
      </c>
      <c r="N127" s="117" t="s">
        <v>99</v>
      </c>
      <c r="O127" s="117" t="s">
        <v>87</v>
      </c>
      <c r="P127" s="96">
        <f t="shared" si="7"/>
        <v>2</v>
      </c>
    </row>
    <row r="128" spans="1:16" ht="16.5" thickBot="1" x14ac:dyDescent="0.25">
      <c r="A128" s="101">
        <v>20</v>
      </c>
      <c r="B128" s="102" t="s">
        <v>38</v>
      </c>
      <c r="C128" s="101">
        <v>154</v>
      </c>
      <c r="D128" s="115">
        <v>208</v>
      </c>
      <c r="E128" s="101">
        <v>189</v>
      </c>
      <c r="F128" s="115">
        <v>222</v>
      </c>
      <c r="G128" s="101">
        <v>190</v>
      </c>
      <c r="H128" s="101">
        <v>139</v>
      </c>
      <c r="I128" s="101">
        <v>199</v>
      </c>
      <c r="J128" s="101">
        <v>166</v>
      </c>
      <c r="K128" s="101">
        <v>1467</v>
      </c>
      <c r="L128" s="101">
        <f t="shared" si="10"/>
        <v>8</v>
      </c>
      <c r="M128" s="116">
        <f t="shared" si="9"/>
        <v>183.375</v>
      </c>
      <c r="N128" s="117" t="s">
        <v>99</v>
      </c>
      <c r="O128" s="117" t="s">
        <v>87</v>
      </c>
      <c r="P128" s="96">
        <f t="shared" si="7"/>
        <v>2</v>
      </c>
    </row>
    <row r="129" spans="1:16" ht="16.5" thickBot="1" x14ac:dyDescent="0.25">
      <c r="A129" s="101">
        <v>21</v>
      </c>
      <c r="B129" s="102" t="s">
        <v>40</v>
      </c>
      <c r="C129" s="101">
        <v>159</v>
      </c>
      <c r="D129" s="101">
        <v>143</v>
      </c>
      <c r="E129" s="101">
        <v>174</v>
      </c>
      <c r="F129" s="101">
        <v>184</v>
      </c>
      <c r="G129" s="101">
        <v>171</v>
      </c>
      <c r="H129" s="101">
        <v>167</v>
      </c>
      <c r="I129" s="101">
        <v>167</v>
      </c>
      <c r="J129" s="101">
        <v>183</v>
      </c>
      <c r="K129" s="101">
        <v>1348</v>
      </c>
      <c r="L129" s="101">
        <f t="shared" si="10"/>
        <v>8</v>
      </c>
      <c r="M129" s="116">
        <f t="shared" si="9"/>
        <v>168.5</v>
      </c>
      <c r="N129" s="117" t="s">
        <v>99</v>
      </c>
      <c r="O129" s="117" t="s">
        <v>87</v>
      </c>
      <c r="P129" s="96">
        <f t="shared" si="7"/>
        <v>0</v>
      </c>
    </row>
    <row r="130" spans="1:16" ht="16.5" thickBot="1" x14ac:dyDescent="0.25">
      <c r="A130" s="101">
        <v>22</v>
      </c>
      <c r="B130" s="102" t="s">
        <v>75</v>
      </c>
      <c r="C130" s="101">
        <v>160</v>
      </c>
      <c r="D130" s="115">
        <v>225</v>
      </c>
      <c r="E130" s="101">
        <v>198</v>
      </c>
      <c r="F130" s="101">
        <v>183</v>
      </c>
      <c r="G130" s="115">
        <v>201</v>
      </c>
      <c r="H130" s="101">
        <v>156</v>
      </c>
      <c r="I130" s="101">
        <v>157</v>
      </c>
      <c r="J130" s="115">
        <v>203</v>
      </c>
      <c r="K130" s="101">
        <v>1483</v>
      </c>
      <c r="L130" s="101">
        <f t="shared" si="10"/>
        <v>8</v>
      </c>
      <c r="M130" s="116">
        <f t="shared" ref="M130:M139" si="11">SUM(K130/L130)</f>
        <v>185.375</v>
      </c>
      <c r="N130" s="117" t="s">
        <v>99</v>
      </c>
      <c r="O130" s="117" t="s">
        <v>87</v>
      </c>
      <c r="P130" s="96">
        <f t="shared" si="7"/>
        <v>3</v>
      </c>
    </row>
    <row r="131" spans="1:16" ht="16.5" thickBot="1" x14ac:dyDescent="0.25">
      <c r="A131" s="101">
        <v>23</v>
      </c>
      <c r="B131" s="102" t="s">
        <v>77</v>
      </c>
      <c r="C131" s="115">
        <v>211</v>
      </c>
      <c r="D131" s="101">
        <v>183</v>
      </c>
      <c r="E131" s="101">
        <v>197</v>
      </c>
      <c r="F131" s="101">
        <v>197</v>
      </c>
      <c r="G131" s="101">
        <v>141</v>
      </c>
      <c r="H131" s="101">
        <v>186</v>
      </c>
      <c r="I131" s="101">
        <v>191</v>
      </c>
      <c r="J131" s="101">
        <v>157</v>
      </c>
      <c r="K131" s="101">
        <v>1463</v>
      </c>
      <c r="L131" s="101">
        <f t="shared" si="10"/>
        <v>8</v>
      </c>
      <c r="M131" s="116">
        <f t="shared" si="11"/>
        <v>182.875</v>
      </c>
      <c r="N131" s="117" t="s">
        <v>99</v>
      </c>
      <c r="O131" s="117" t="s">
        <v>87</v>
      </c>
      <c r="P131" s="96">
        <f t="shared" ref="P131:P194" si="12">COUNTIF(C131:J131,"&gt;199")</f>
        <v>1</v>
      </c>
    </row>
    <row r="132" spans="1:16" ht="16.5" thickBot="1" x14ac:dyDescent="0.25">
      <c r="A132" s="101">
        <v>24</v>
      </c>
      <c r="B132" s="102" t="s">
        <v>148</v>
      </c>
      <c r="C132" s="101">
        <v>138</v>
      </c>
      <c r="D132" s="101">
        <v>199</v>
      </c>
      <c r="E132" s="101">
        <v>116</v>
      </c>
      <c r="F132" s="101">
        <v>131</v>
      </c>
      <c r="G132" s="101">
        <v>173</v>
      </c>
      <c r="H132" s="101">
        <v>199</v>
      </c>
      <c r="I132" s="101">
        <v>134</v>
      </c>
      <c r="J132" s="101">
        <v>124</v>
      </c>
      <c r="K132" s="101">
        <v>1214</v>
      </c>
      <c r="L132" s="101">
        <f t="shared" si="10"/>
        <v>8</v>
      </c>
      <c r="M132" s="116">
        <f t="shared" si="11"/>
        <v>151.75</v>
      </c>
      <c r="N132" s="117" t="s">
        <v>100</v>
      </c>
      <c r="O132" s="117" t="s">
        <v>87</v>
      </c>
      <c r="P132" s="96">
        <f t="shared" si="12"/>
        <v>0</v>
      </c>
    </row>
    <row r="133" spans="1:16" ht="16.5" thickBot="1" x14ac:dyDescent="0.25">
      <c r="A133" s="101">
        <v>25</v>
      </c>
      <c r="B133" s="102" t="s">
        <v>45</v>
      </c>
      <c r="C133" s="101">
        <v>161</v>
      </c>
      <c r="D133" s="101">
        <v>168</v>
      </c>
      <c r="E133" s="101">
        <v>169</v>
      </c>
      <c r="F133" s="101">
        <v>181</v>
      </c>
      <c r="G133" s="115">
        <v>223</v>
      </c>
      <c r="H133" s="101">
        <v>131</v>
      </c>
      <c r="I133" s="101">
        <v>179</v>
      </c>
      <c r="J133" s="101">
        <v>178</v>
      </c>
      <c r="K133" s="101">
        <v>1390</v>
      </c>
      <c r="L133" s="101">
        <f t="shared" si="10"/>
        <v>8</v>
      </c>
      <c r="M133" s="116">
        <f t="shared" si="11"/>
        <v>173.75</v>
      </c>
      <c r="N133" s="117" t="s">
        <v>100</v>
      </c>
      <c r="O133" s="117" t="s">
        <v>87</v>
      </c>
      <c r="P133" s="96">
        <f t="shared" si="12"/>
        <v>1</v>
      </c>
    </row>
    <row r="134" spans="1:16" ht="16.5" thickBot="1" x14ac:dyDescent="0.25">
      <c r="A134" s="101">
        <v>26</v>
      </c>
      <c r="B134" s="102" t="s">
        <v>141</v>
      </c>
      <c r="C134" s="101">
        <v>141</v>
      </c>
      <c r="D134" s="101">
        <v>166</v>
      </c>
      <c r="E134" s="101">
        <v>160</v>
      </c>
      <c r="F134" s="101">
        <v>163</v>
      </c>
      <c r="G134" s="101">
        <v>161</v>
      </c>
      <c r="H134" s="101">
        <v>171</v>
      </c>
      <c r="I134" s="101">
        <v>180</v>
      </c>
      <c r="J134" s="101">
        <v>156</v>
      </c>
      <c r="K134" s="101">
        <v>1298</v>
      </c>
      <c r="L134" s="101">
        <f t="shared" si="10"/>
        <v>8</v>
      </c>
      <c r="M134" s="116">
        <f t="shared" si="11"/>
        <v>162.25</v>
      </c>
      <c r="N134" s="117" t="s">
        <v>100</v>
      </c>
      <c r="O134" s="117" t="s">
        <v>87</v>
      </c>
      <c r="P134" s="96">
        <f t="shared" si="12"/>
        <v>0</v>
      </c>
    </row>
    <row r="135" spans="1:16" ht="16.5" thickBot="1" x14ac:dyDescent="0.25">
      <c r="A135" s="101">
        <v>27</v>
      </c>
      <c r="B135" s="102" t="s">
        <v>79</v>
      </c>
      <c r="C135" s="115">
        <v>201</v>
      </c>
      <c r="D135" s="101">
        <v>150</v>
      </c>
      <c r="E135" s="101">
        <v>170</v>
      </c>
      <c r="F135" s="101">
        <v>189</v>
      </c>
      <c r="G135" s="101">
        <v>141</v>
      </c>
      <c r="H135" s="101">
        <v>153</v>
      </c>
      <c r="I135" s="101">
        <v>156</v>
      </c>
      <c r="J135" s="101">
        <v>147</v>
      </c>
      <c r="K135" s="101">
        <v>1307</v>
      </c>
      <c r="L135" s="101">
        <f t="shared" si="10"/>
        <v>8</v>
      </c>
      <c r="M135" s="116">
        <f t="shared" si="11"/>
        <v>163.375</v>
      </c>
      <c r="N135" s="117" t="s">
        <v>100</v>
      </c>
      <c r="O135" s="117" t="s">
        <v>87</v>
      </c>
      <c r="P135" s="96">
        <f t="shared" si="12"/>
        <v>1</v>
      </c>
    </row>
    <row r="136" spans="1:16" ht="16.5" thickBot="1" x14ac:dyDescent="0.25">
      <c r="A136" s="101">
        <v>28</v>
      </c>
      <c r="B136" s="102" t="s">
        <v>78</v>
      </c>
      <c r="C136" s="101">
        <v>178</v>
      </c>
      <c r="D136" s="101">
        <v>145</v>
      </c>
      <c r="E136" s="101">
        <v>154</v>
      </c>
      <c r="F136" s="101">
        <v>142</v>
      </c>
      <c r="G136" s="101">
        <v>192</v>
      </c>
      <c r="H136" s="101">
        <v>156</v>
      </c>
      <c r="I136" s="101">
        <v>123</v>
      </c>
      <c r="J136" s="101">
        <v>168</v>
      </c>
      <c r="K136" s="101">
        <v>1258</v>
      </c>
      <c r="L136" s="101">
        <f t="shared" si="10"/>
        <v>8</v>
      </c>
      <c r="M136" s="116">
        <f t="shared" si="11"/>
        <v>157.25</v>
      </c>
      <c r="N136" s="117" t="s">
        <v>100</v>
      </c>
      <c r="O136" s="117" t="s">
        <v>87</v>
      </c>
      <c r="P136" s="96">
        <f t="shared" si="12"/>
        <v>0</v>
      </c>
    </row>
    <row r="137" spans="1:16" ht="16.5" thickBot="1" x14ac:dyDescent="0.25">
      <c r="A137" s="101">
        <v>29</v>
      </c>
      <c r="B137" s="102" t="s">
        <v>46</v>
      </c>
      <c r="C137" s="101">
        <v>131</v>
      </c>
      <c r="D137" s="101">
        <v>159</v>
      </c>
      <c r="E137" s="101">
        <v>160</v>
      </c>
      <c r="F137" s="101">
        <v>144</v>
      </c>
      <c r="G137" s="101">
        <v>192</v>
      </c>
      <c r="H137" s="101">
        <v>176</v>
      </c>
      <c r="I137" s="101">
        <v>117</v>
      </c>
      <c r="J137" s="101">
        <v>192</v>
      </c>
      <c r="K137" s="101">
        <v>1271</v>
      </c>
      <c r="L137" s="101">
        <f t="shared" si="10"/>
        <v>8</v>
      </c>
      <c r="M137" s="116">
        <f t="shared" si="11"/>
        <v>158.875</v>
      </c>
      <c r="N137" s="117" t="s">
        <v>100</v>
      </c>
      <c r="O137" s="117" t="s">
        <v>87</v>
      </c>
      <c r="P137" s="96">
        <f t="shared" si="12"/>
        <v>0</v>
      </c>
    </row>
    <row r="138" spans="1:16" ht="16.5" thickBot="1" x14ac:dyDescent="0.25">
      <c r="A138" s="101">
        <v>30</v>
      </c>
      <c r="B138" s="102" t="s">
        <v>41</v>
      </c>
      <c r="C138" s="101">
        <v>159</v>
      </c>
      <c r="D138" s="101">
        <v>106</v>
      </c>
      <c r="E138" s="101">
        <v>168</v>
      </c>
      <c r="F138" s="101">
        <v>160</v>
      </c>
      <c r="G138" s="101">
        <v>177</v>
      </c>
      <c r="H138" s="101">
        <v>168</v>
      </c>
      <c r="I138" s="115">
        <v>206</v>
      </c>
      <c r="J138" s="101">
        <v>174</v>
      </c>
      <c r="K138" s="101">
        <v>1318</v>
      </c>
      <c r="L138" s="101">
        <f t="shared" si="10"/>
        <v>8</v>
      </c>
      <c r="M138" s="116">
        <f t="shared" si="11"/>
        <v>164.75</v>
      </c>
      <c r="N138" s="117" t="s">
        <v>100</v>
      </c>
      <c r="O138" s="117" t="s">
        <v>87</v>
      </c>
      <c r="P138" s="96">
        <f t="shared" si="12"/>
        <v>1</v>
      </c>
    </row>
    <row r="139" spans="1:16" ht="16.5" thickBot="1" x14ac:dyDescent="0.25">
      <c r="A139" s="101">
        <v>31</v>
      </c>
      <c r="B139" s="102" t="s">
        <v>65</v>
      </c>
      <c r="C139" s="101">
        <v>196</v>
      </c>
      <c r="D139" s="101">
        <v>162</v>
      </c>
      <c r="E139" s="115">
        <v>205</v>
      </c>
      <c r="F139" s="101">
        <v>188</v>
      </c>
      <c r="G139" s="101">
        <v>168</v>
      </c>
      <c r="H139" s="101">
        <v>169</v>
      </c>
      <c r="I139" s="101">
        <v>165</v>
      </c>
      <c r="J139" s="101">
        <v>193</v>
      </c>
      <c r="K139" s="101">
        <v>1446</v>
      </c>
      <c r="L139" s="101">
        <f t="shared" si="10"/>
        <v>8</v>
      </c>
      <c r="M139" s="116">
        <f t="shared" si="11"/>
        <v>180.75</v>
      </c>
      <c r="N139" s="117" t="s">
        <v>100</v>
      </c>
      <c r="O139" s="117" t="s">
        <v>87</v>
      </c>
      <c r="P139" s="96">
        <f t="shared" si="12"/>
        <v>1</v>
      </c>
    </row>
    <row r="140" spans="1:16" ht="16.5" thickBot="1" x14ac:dyDescent="0.25">
      <c r="A140" s="101">
        <v>32</v>
      </c>
      <c r="B140" s="102" t="s">
        <v>68</v>
      </c>
      <c r="C140" s="101">
        <v>162</v>
      </c>
      <c r="D140" s="101">
        <v>127</v>
      </c>
      <c r="E140" s="101">
        <v>157</v>
      </c>
      <c r="F140" s="101">
        <v>149</v>
      </c>
      <c r="G140" s="101">
        <v>154</v>
      </c>
      <c r="H140" s="101">
        <v>146</v>
      </c>
      <c r="I140" s="101">
        <v>192</v>
      </c>
      <c r="J140" s="101">
        <v>115</v>
      </c>
      <c r="K140" s="101">
        <v>1202</v>
      </c>
      <c r="L140" s="101">
        <f t="shared" si="10"/>
        <v>8</v>
      </c>
      <c r="M140" s="101">
        <v>169.83</v>
      </c>
      <c r="N140" s="117" t="s">
        <v>100</v>
      </c>
      <c r="O140" s="117" t="s">
        <v>87</v>
      </c>
      <c r="P140" s="96">
        <f t="shared" si="12"/>
        <v>0</v>
      </c>
    </row>
    <row r="141" spans="1:16" ht="16.5" thickBot="1" x14ac:dyDescent="0.25">
      <c r="A141" s="101">
        <v>33</v>
      </c>
      <c r="B141" s="102" t="s">
        <v>144</v>
      </c>
      <c r="C141" s="101">
        <v>74</v>
      </c>
      <c r="D141" s="101">
        <v>103</v>
      </c>
      <c r="E141" s="101">
        <v>101</v>
      </c>
      <c r="F141" s="101">
        <v>114</v>
      </c>
      <c r="G141" s="101">
        <v>156</v>
      </c>
      <c r="H141" s="101">
        <v>132</v>
      </c>
      <c r="I141" s="101">
        <v>123</v>
      </c>
      <c r="J141" s="101">
        <v>113</v>
      </c>
      <c r="K141" s="101">
        <v>916</v>
      </c>
      <c r="L141" s="101">
        <f t="shared" si="10"/>
        <v>8</v>
      </c>
      <c r="M141" s="116">
        <f>SUM(K141/L141)</f>
        <v>114.5</v>
      </c>
      <c r="N141" s="117" t="s">
        <v>100</v>
      </c>
      <c r="O141" s="117" t="s">
        <v>87</v>
      </c>
      <c r="P141" s="96">
        <f t="shared" si="12"/>
        <v>0</v>
      </c>
    </row>
    <row r="142" spans="1:16" ht="16.5" thickBot="1" x14ac:dyDescent="0.25">
      <c r="A142" s="101">
        <v>34</v>
      </c>
      <c r="B142" s="102" t="s">
        <v>57</v>
      </c>
      <c r="C142" s="101">
        <v>161</v>
      </c>
      <c r="D142" s="101">
        <v>186</v>
      </c>
      <c r="E142" s="115">
        <v>211</v>
      </c>
      <c r="F142" s="101">
        <v>190</v>
      </c>
      <c r="G142" s="101">
        <v>147</v>
      </c>
      <c r="H142" s="115">
        <v>225</v>
      </c>
      <c r="I142" s="115">
        <v>205</v>
      </c>
      <c r="J142" s="101">
        <v>199</v>
      </c>
      <c r="K142" s="101">
        <v>1524</v>
      </c>
      <c r="L142" s="101">
        <f t="shared" si="10"/>
        <v>8</v>
      </c>
      <c r="M142" s="116">
        <f>SUM(K142/L142)</f>
        <v>190.5</v>
      </c>
      <c r="N142" s="117" t="s">
        <v>100</v>
      </c>
      <c r="O142" s="117" t="s">
        <v>87</v>
      </c>
      <c r="P142" s="96">
        <f t="shared" si="12"/>
        <v>3</v>
      </c>
    </row>
    <row r="143" spans="1:16" ht="16.5" thickBot="1" x14ac:dyDescent="0.25">
      <c r="A143" s="101">
        <v>35</v>
      </c>
      <c r="B143" s="102" t="s">
        <v>31</v>
      </c>
      <c r="C143" s="101">
        <v>128</v>
      </c>
      <c r="D143" s="101">
        <v>135</v>
      </c>
      <c r="E143" s="101">
        <v>119</v>
      </c>
      <c r="F143" s="101">
        <v>90</v>
      </c>
      <c r="G143" s="101">
        <v>131</v>
      </c>
      <c r="H143" s="101">
        <v>125</v>
      </c>
      <c r="I143" s="101">
        <v>136</v>
      </c>
      <c r="J143" s="101">
        <v>133</v>
      </c>
      <c r="K143" s="101">
        <v>997</v>
      </c>
      <c r="L143" s="101">
        <f t="shared" si="10"/>
        <v>8</v>
      </c>
      <c r="M143" s="101">
        <v>177.33</v>
      </c>
      <c r="N143" s="117" t="s">
        <v>100</v>
      </c>
      <c r="O143" s="117" t="s">
        <v>87</v>
      </c>
      <c r="P143" s="96">
        <f t="shared" si="12"/>
        <v>0</v>
      </c>
    </row>
    <row r="144" spans="1:16" ht="16.5" thickBot="1" x14ac:dyDescent="0.25">
      <c r="A144" s="101">
        <v>36</v>
      </c>
      <c r="B144" s="102" t="s">
        <v>26</v>
      </c>
      <c r="C144" s="115">
        <v>211</v>
      </c>
      <c r="D144" s="101">
        <v>142</v>
      </c>
      <c r="E144" s="101">
        <v>113</v>
      </c>
      <c r="F144" s="101">
        <v>148</v>
      </c>
      <c r="G144" s="101">
        <v>159</v>
      </c>
      <c r="H144" s="101">
        <v>126</v>
      </c>
      <c r="I144" s="101">
        <v>150</v>
      </c>
      <c r="J144" s="101">
        <v>149</v>
      </c>
      <c r="K144" s="101">
        <v>1198</v>
      </c>
      <c r="L144" s="101">
        <f t="shared" si="10"/>
        <v>8</v>
      </c>
      <c r="M144" s="116">
        <f>SUM(K144/L144)</f>
        <v>149.75</v>
      </c>
      <c r="N144" s="117" t="s">
        <v>100</v>
      </c>
      <c r="O144" s="117" t="s">
        <v>87</v>
      </c>
      <c r="P144" s="96">
        <f t="shared" si="12"/>
        <v>1</v>
      </c>
    </row>
    <row r="145" spans="1:16" ht="16.5" thickBot="1" x14ac:dyDescent="0.25">
      <c r="A145" s="101">
        <v>37</v>
      </c>
      <c r="B145" s="102" t="s">
        <v>44</v>
      </c>
      <c r="C145" s="101">
        <v>126</v>
      </c>
      <c r="D145" s="101">
        <v>129</v>
      </c>
      <c r="E145" s="101">
        <v>174</v>
      </c>
      <c r="F145" s="101">
        <v>133</v>
      </c>
      <c r="G145" s="101">
        <v>118</v>
      </c>
      <c r="H145" s="101">
        <v>137</v>
      </c>
      <c r="I145" s="101">
        <v>114</v>
      </c>
      <c r="J145" s="101">
        <v>158</v>
      </c>
      <c r="K145" s="101">
        <v>1089</v>
      </c>
      <c r="L145" s="101">
        <f t="shared" si="10"/>
        <v>8</v>
      </c>
      <c r="M145" s="101">
        <v>189</v>
      </c>
      <c r="N145" s="117" t="s">
        <v>100</v>
      </c>
      <c r="O145" s="117" t="s">
        <v>87</v>
      </c>
      <c r="P145" s="96">
        <f t="shared" si="12"/>
        <v>0</v>
      </c>
    </row>
    <row r="146" spans="1:16" ht="16.5" thickBot="1" x14ac:dyDescent="0.25">
      <c r="A146" s="101">
        <v>38</v>
      </c>
      <c r="B146" s="102" t="s">
        <v>84</v>
      </c>
      <c r="C146" s="101">
        <v>161</v>
      </c>
      <c r="D146" s="101">
        <v>182</v>
      </c>
      <c r="E146" s="101">
        <v>154</v>
      </c>
      <c r="F146" s="101">
        <v>169</v>
      </c>
      <c r="G146" s="101">
        <v>125</v>
      </c>
      <c r="H146" s="101">
        <v>187</v>
      </c>
      <c r="I146" s="115">
        <v>238</v>
      </c>
      <c r="J146" s="101">
        <v>158</v>
      </c>
      <c r="K146" s="101">
        <v>1374</v>
      </c>
      <c r="L146" s="101">
        <f t="shared" si="10"/>
        <v>8</v>
      </c>
      <c r="M146" s="116">
        <f t="shared" ref="M146:M156" si="13">SUM(K146/L146)</f>
        <v>171.75</v>
      </c>
      <c r="N146" s="117" t="s">
        <v>100</v>
      </c>
      <c r="O146" s="117" t="s">
        <v>87</v>
      </c>
      <c r="P146" s="96">
        <f t="shared" si="12"/>
        <v>1</v>
      </c>
    </row>
    <row r="147" spans="1:16" ht="16.5" thickBot="1" x14ac:dyDescent="0.25">
      <c r="A147" s="101">
        <v>39</v>
      </c>
      <c r="B147" s="102" t="s">
        <v>147</v>
      </c>
      <c r="C147" s="101">
        <v>187</v>
      </c>
      <c r="D147" s="101">
        <v>160</v>
      </c>
      <c r="E147" s="101">
        <v>155</v>
      </c>
      <c r="F147" s="101">
        <v>159</v>
      </c>
      <c r="G147" s="101">
        <v>143</v>
      </c>
      <c r="H147" s="101">
        <v>140</v>
      </c>
      <c r="I147" s="115">
        <v>208</v>
      </c>
      <c r="J147" s="101">
        <v>150</v>
      </c>
      <c r="K147" s="101">
        <v>1302</v>
      </c>
      <c r="L147" s="101">
        <f t="shared" si="10"/>
        <v>8</v>
      </c>
      <c r="M147" s="116">
        <f t="shared" si="13"/>
        <v>162.75</v>
      </c>
      <c r="N147" s="117" t="s">
        <v>100</v>
      </c>
      <c r="O147" s="117" t="s">
        <v>87</v>
      </c>
      <c r="P147" s="96">
        <f t="shared" si="12"/>
        <v>1</v>
      </c>
    </row>
    <row r="148" spans="1:16" ht="16.5" thickBot="1" x14ac:dyDescent="0.25">
      <c r="A148" s="101">
        <v>40</v>
      </c>
      <c r="B148" s="102" t="s">
        <v>139</v>
      </c>
      <c r="C148" s="115">
        <v>206</v>
      </c>
      <c r="D148" s="101">
        <v>179</v>
      </c>
      <c r="E148" s="101">
        <v>185</v>
      </c>
      <c r="F148" s="101">
        <v>130</v>
      </c>
      <c r="G148" s="101">
        <v>193</v>
      </c>
      <c r="H148" s="101">
        <v>147</v>
      </c>
      <c r="I148" s="101">
        <v>172</v>
      </c>
      <c r="J148" s="101">
        <v>150</v>
      </c>
      <c r="K148" s="101">
        <v>1362</v>
      </c>
      <c r="L148" s="101">
        <f t="shared" si="10"/>
        <v>8</v>
      </c>
      <c r="M148" s="116">
        <f t="shared" si="13"/>
        <v>170.25</v>
      </c>
      <c r="N148" s="117" t="s">
        <v>100</v>
      </c>
      <c r="O148" s="117" t="s">
        <v>87</v>
      </c>
      <c r="P148" s="96">
        <f t="shared" si="12"/>
        <v>1</v>
      </c>
    </row>
    <row r="149" spans="1:16" ht="16.5" thickBot="1" x14ac:dyDescent="0.25">
      <c r="A149" s="101">
        <v>41</v>
      </c>
      <c r="B149" s="102" t="s">
        <v>142</v>
      </c>
      <c r="C149" s="101">
        <v>133</v>
      </c>
      <c r="D149" s="101">
        <v>148</v>
      </c>
      <c r="E149" s="101">
        <v>150</v>
      </c>
      <c r="F149" s="101">
        <v>146</v>
      </c>
      <c r="G149" s="101">
        <v>118</v>
      </c>
      <c r="H149" s="101">
        <v>157</v>
      </c>
      <c r="I149" s="101">
        <v>168</v>
      </c>
      <c r="J149" s="101">
        <v>150</v>
      </c>
      <c r="K149" s="101">
        <v>1170</v>
      </c>
      <c r="L149" s="101">
        <f t="shared" si="10"/>
        <v>8</v>
      </c>
      <c r="M149" s="116">
        <f t="shared" si="13"/>
        <v>146.25</v>
      </c>
      <c r="N149" s="117" t="s">
        <v>100</v>
      </c>
      <c r="O149" s="117" t="s">
        <v>87</v>
      </c>
      <c r="P149" s="96">
        <f t="shared" si="12"/>
        <v>0</v>
      </c>
    </row>
    <row r="150" spans="1:16" ht="16.5" thickBot="1" x14ac:dyDescent="0.25">
      <c r="A150" s="101">
        <v>42</v>
      </c>
      <c r="B150" s="102" t="s">
        <v>143</v>
      </c>
      <c r="C150" s="101">
        <v>127</v>
      </c>
      <c r="D150" s="101">
        <v>168</v>
      </c>
      <c r="E150" s="101">
        <v>130</v>
      </c>
      <c r="F150" s="101">
        <v>123</v>
      </c>
      <c r="G150" s="101">
        <v>145</v>
      </c>
      <c r="H150" s="101">
        <v>146</v>
      </c>
      <c r="I150" s="101">
        <v>110</v>
      </c>
      <c r="J150" s="101">
        <v>121</v>
      </c>
      <c r="K150" s="101">
        <v>1070</v>
      </c>
      <c r="L150" s="101">
        <f t="shared" si="10"/>
        <v>8</v>
      </c>
      <c r="M150" s="116">
        <f t="shared" si="13"/>
        <v>133.75</v>
      </c>
      <c r="N150" s="117" t="s">
        <v>100</v>
      </c>
      <c r="O150" s="117" t="s">
        <v>87</v>
      </c>
      <c r="P150" s="96">
        <f t="shared" si="12"/>
        <v>0</v>
      </c>
    </row>
    <row r="151" spans="1:16" ht="16.5" thickBot="1" x14ac:dyDescent="0.25">
      <c r="A151" s="101">
        <v>43</v>
      </c>
      <c r="B151" s="102" t="s">
        <v>55</v>
      </c>
      <c r="C151" s="101">
        <v>191</v>
      </c>
      <c r="D151" s="101">
        <v>163</v>
      </c>
      <c r="E151" s="101">
        <v>151</v>
      </c>
      <c r="F151" s="101">
        <v>143</v>
      </c>
      <c r="G151" s="101">
        <v>143</v>
      </c>
      <c r="H151" s="101">
        <v>194</v>
      </c>
      <c r="I151" s="101">
        <v>190</v>
      </c>
      <c r="J151" s="101">
        <v>187</v>
      </c>
      <c r="K151" s="101">
        <v>1362</v>
      </c>
      <c r="L151" s="101">
        <f t="shared" si="10"/>
        <v>8</v>
      </c>
      <c r="M151" s="116">
        <f t="shared" si="13"/>
        <v>170.25</v>
      </c>
      <c r="N151" s="117" t="s">
        <v>100</v>
      </c>
      <c r="O151" s="117" t="s">
        <v>87</v>
      </c>
      <c r="P151" s="96">
        <f t="shared" si="12"/>
        <v>0</v>
      </c>
    </row>
    <row r="152" spans="1:16" ht="16.5" thickBot="1" x14ac:dyDescent="0.25">
      <c r="A152" s="101">
        <v>44</v>
      </c>
      <c r="B152" s="102" t="s">
        <v>43</v>
      </c>
      <c r="C152" s="101">
        <v>148</v>
      </c>
      <c r="D152" s="101">
        <v>127</v>
      </c>
      <c r="E152" s="101">
        <v>160</v>
      </c>
      <c r="F152" s="101">
        <v>192</v>
      </c>
      <c r="G152" s="101">
        <v>160</v>
      </c>
      <c r="H152" s="101">
        <v>167</v>
      </c>
      <c r="I152" s="101">
        <v>170</v>
      </c>
      <c r="J152" s="115">
        <v>216</v>
      </c>
      <c r="K152" s="101">
        <v>1340</v>
      </c>
      <c r="L152" s="101">
        <f t="shared" si="10"/>
        <v>8</v>
      </c>
      <c r="M152" s="116">
        <f t="shared" si="13"/>
        <v>167.5</v>
      </c>
      <c r="N152" s="117" t="s">
        <v>100</v>
      </c>
      <c r="O152" s="117" t="s">
        <v>87</v>
      </c>
      <c r="P152" s="96">
        <f t="shared" si="12"/>
        <v>1</v>
      </c>
    </row>
    <row r="153" spans="1:16" ht="16.5" thickBot="1" x14ac:dyDescent="0.25">
      <c r="A153" s="101">
        <v>45</v>
      </c>
      <c r="B153" s="102" t="s">
        <v>56</v>
      </c>
      <c r="C153" s="101">
        <v>185</v>
      </c>
      <c r="D153" s="101">
        <v>144</v>
      </c>
      <c r="E153" s="101">
        <v>145</v>
      </c>
      <c r="F153" s="101">
        <v>152</v>
      </c>
      <c r="G153" s="101">
        <v>136</v>
      </c>
      <c r="H153" s="101">
        <v>192</v>
      </c>
      <c r="I153" s="101">
        <v>165</v>
      </c>
      <c r="J153" s="101">
        <v>166</v>
      </c>
      <c r="K153" s="101">
        <v>1285</v>
      </c>
      <c r="L153" s="101">
        <f t="shared" si="10"/>
        <v>8</v>
      </c>
      <c r="M153" s="116">
        <f t="shared" si="13"/>
        <v>160.625</v>
      </c>
      <c r="N153" s="117" t="s">
        <v>100</v>
      </c>
      <c r="O153" s="117" t="s">
        <v>87</v>
      </c>
      <c r="P153" s="96">
        <f t="shared" si="12"/>
        <v>0</v>
      </c>
    </row>
    <row r="154" spans="1:16" ht="16.5" thickBot="1" x14ac:dyDescent="0.25">
      <c r="A154" s="101">
        <v>46</v>
      </c>
      <c r="B154" s="102" t="s">
        <v>140</v>
      </c>
      <c r="C154" s="101">
        <v>157</v>
      </c>
      <c r="D154" s="101">
        <v>160</v>
      </c>
      <c r="E154" s="101">
        <v>191</v>
      </c>
      <c r="F154" s="101">
        <v>190</v>
      </c>
      <c r="G154" s="101">
        <v>149</v>
      </c>
      <c r="H154" s="101">
        <v>157</v>
      </c>
      <c r="I154" s="101">
        <v>156</v>
      </c>
      <c r="J154" s="101">
        <v>173</v>
      </c>
      <c r="K154" s="101">
        <v>1333</v>
      </c>
      <c r="L154" s="101">
        <f t="shared" si="10"/>
        <v>8</v>
      </c>
      <c r="M154" s="116">
        <f t="shared" si="13"/>
        <v>166.625</v>
      </c>
      <c r="N154" s="117" t="s">
        <v>100</v>
      </c>
      <c r="O154" s="117" t="s">
        <v>87</v>
      </c>
      <c r="P154" s="96">
        <f t="shared" si="12"/>
        <v>0</v>
      </c>
    </row>
    <row r="155" spans="1:16" ht="16.5" thickBot="1" x14ac:dyDescent="0.25">
      <c r="A155" s="101">
        <v>47</v>
      </c>
      <c r="B155" s="102" t="s">
        <v>80</v>
      </c>
      <c r="C155" s="101">
        <v>129</v>
      </c>
      <c r="D155" s="101">
        <v>191</v>
      </c>
      <c r="E155" s="101">
        <v>157</v>
      </c>
      <c r="F155" s="101">
        <v>152</v>
      </c>
      <c r="G155" s="101">
        <v>157</v>
      </c>
      <c r="H155" s="101">
        <v>184</v>
      </c>
      <c r="I155" s="101">
        <v>153</v>
      </c>
      <c r="J155" s="101">
        <v>124</v>
      </c>
      <c r="K155" s="101">
        <v>1247</v>
      </c>
      <c r="L155" s="101">
        <f t="shared" si="10"/>
        <v>8</v>
      </c>
      <c r="M155" s="116">
        <f t="shared" si="13"/>
        <v>155.875</v>
      </c>
      <c r="N155" s="117" t="s">
        <v>100</v>
      </c>
      <c r="O155" s="117" t="s">
        <v>87</v>
      </c>
      <c r="P155" s="96">
        <f t="shared" si="12"/>
        <v>0</v>
      </c>
    </row>
    <row r="156" spans="1:16" ht="16.5" thickBot="1" x14ac:dyDescent="0.25">
      <c r="A156" s="101">
        <v>48</v>
      </c>
      <c r="B156" s="102" t="s">
        <v>58</v>
      </c>
      <c r="C156" s="101">
        <v>134</v>
      </c>
      <c r="D156" s="101">
        <v>143</v>
      </c>
      <c r="E156" s="101">
        <v>143</v>
      </c>
      <c r="F156" s="101">
        <v>125</v>
      </c>
      <c r="G156" s="101">
        <v>116</v>
      </c>
      <c r="H156" s="101">
        <v>133</v>
      </c>
      <c r="I156" s="101">
        <v>112</v>
      </c>
      <c r="J156" s="101">
        <v>121</v>
      </c>
      <c r="K156" s="101">
        <v>1027</v>
      </c>
      <c r="L156" s="101">
        <f t="shared" si="10"/>
        <v>8</v>
      </c>
      <c r="M156" s="116">
        <f t="shared" si="13"/>
        <v>128.375</v>
      </c>
      <c r="N156" s="117" t="s">
        <v>100</v>
      </c>
      <c r="O156" s="117" t="s">
        <v>87</v>
      </c>
      <c r="P156" s="96">
        <f t="shared" si="12"/>
        <v>0</v>
      </c>
    </row>
    <row r="157" spans="1:16" ht="16.5" thickBot="1" x14ac:dyDescent="0.25">
      <c r="A157" s="101">
        <v>49</v>
      </c>
      <c r="B157" s="102" t="s">
        <v>59</v>
      </c>
      <c r="C157" s="101">
        <v>155</v>
      </c>
      <c r="D157" s="101">
        <v>139</v>
      </c>
      <c r="E157" s="101">
        <v>145</v>
      </c>
      <c r="F157" s="101">
        <v>176</v>
      </c>
      <c r="G157" s="101">
        <v>144</v>
      </c>
      <c r="H157" s="101">
        <v>109</v>
      </c>
      <c r="I157" s="101">
        <v>148</v>
      </c>
      <c r="J157" s="101">
        <v>153</v>
      </c>
      <c r="K157" s="101">
        <v>1169</v>
      </c>
      <c r="L157" s="101">
        <f t="shared" si="10"/>
        <v>8</v>
      </c>
      <c r="M157" s="101">
        <v>183.83</v>
      </c>
      <c r="N157" s="117" t="s">
        <v>100</v>
      </c>
      <c r="O157" s="117" t="s">
        <v>87</v>
      </c>
      <c r="P157" s="96">
        <f t="shared" si="12"/>
        <v>0</v>
      </c>
    </row>
    <row r="158" spans="1:16" ht="16.5" thickBot="1" x14ac:dyDescent="0.25">
      <c r="A158" s="101">
        <v>50</v>
      </c>
      <c r="B158" s="102" t="s">
        <v>24</v>
      </c>
      <c r="C158" s="101">
        <v>141</v>
      </c>
      <c r="D158" s="101">
        <v>154</v>
      </c>
      <c r="E158" s="101">
        <v>188</v>
      </c>
      <c r="F158" s="101">
        <v>133</v>
      </c>
      <c r="G158" s="101">
        <v>144</v>
      </c>
      <c r="H158" s="101">
        <v>137</v>
      </c>
      <c r="I158" s="101">
        <v>144</v>
      </c>
      <c r="J158" s="101">
        <v>164</v>
      </c>
      <c r="K158" s="101">
        <v>1205</v>
      </c>
      <c r="L158" s="101">
        <f t="shared" si="10"/>
        <v>8</v>
      </c>
      <c r="M158" s="116">
        <f>SUM(K158/L158)</f>
        <v>150.625</v>
      </c>
      <c r="N158" s="117" t="s">
        <v>100</v>
      </c>
      <c r="O158" s="117" t="s">
        <v>87</v>
      </c>
      <c r="P158" s="96">
        <f t="shared" si="12"/>
        <v>0</v>
      </c>
    </row>
    <row r="159" spans="1:16" ht="16.5" thickBot="1" x14ac:dyDescent="0.25">
      <c r="A159" s="101">
        <v>51</v>
      </c>
      <c r="B159" s="102" t="s">
        <v>27</v>
      </c>
      <c r="C159" s="101">
        <v>192</v>
      </c>
      <c r="D159" s="101">
        <v>148</v>
      </c>
      <c r="E159" s="101">
        <v>153</v>
      </c>
      <c r="F159" s="101">
        <v>138</v>
      </c>
      <c r="G159" s="101">
        <v>162</v>
      </c>
      <c r="H159" s="101">
        <v>140</v>
      </c>
      <c r="I159" s="101">
        <v>122</v>
      </c>
      <c r="J159" s="101">
        <v>128</v>
      </c>
      <c r="K159" s="101">
        <v>1183</v>
      </c>
      <c r="L159" s="101">
        <f t="shared" si="10"/>
        <v>8</v>
      </c>
      <c r="M159" s="101">
        <v>184.83</v>
      </c>
      <c r="N159" s="117" t="s">
        <v>100</v>
      </c>
      <c r="O159" s="117" t="s">
        <v>87</v>
      </c>
      <c r="P159" s="96">
        <f t="shared" si="12"/>
        <v>0</v>
      </c>
    </row>
    <row r="160" spans="1:16" ht="16.5" thickBot="1" x14ac:dyDescent="0.25">
      <c r="A160" s="101">
        <v>52</v>
      </c>
      <c r="B160" s="102" t="s">
        <v>21</v>
      </c>
      <c r="C160" s="101">
        <v>128</v>
      </c>
      <c r="D160" s="101">
        <v>175</v>
      </c>
      <c r="E160" s="101">
        <v>135</v>
      </c>
      <c r="F160" s="101">
        <v>135</v>
      </c>
      <c r="G160" s="101">
        <v>179</v>
      </c>
      <c r="H160" s="101">
        <v>182</v>
      </c>
      <c r="I160" s="101">
        <v>179</v>
      </c>
      <c r="J160" s="101">
        <v>137</v>
      </c>
      <c r="K160" s="101">
        <v>1250</v>
      </c>
      <c r="L160" s="101">
        <f t="shared" si="10"/>
        <v>8</v>
      </c>
      <c r="M160" s="116">
        <f t="shared" ref="M160:M168" si="14">SUM(K160/L160)</f>
        <v>156.25</v>
      </c>
      <c r="N160" s="117" t="s">
        <v>100</v>
      </c>
      <c r="O160" s="117" t="s">
        <v>87</v>
      </c>
      <c r="P160" s="96">
        <f t="shared" si="12"/>
        <v>0</v>
      </c>
    </row>
    <row r="161" spans="1:16" ht="16.5" thickBot="1" x14ac:dyDescent="0.25">
      <c r="A161" s="101">
        <v>53</v>
      </c>
      <c r="B161" s="102" t="s">
        <v>93</v>
      </c>
      <c r="C161" s="101">
        <v>147</v>
      </c>
      <c r="D161" s="101">
        <v>195</v>
      </c>
      <c r="E161" s="101">
        <v>124</v>
      </c>
      <c r="F161" s="101">
        <v>138</v>
      </c>
      <c r="G161" s="101">
        <v>135</v>
      </c>
      <c r="H161" s="101">
        <v>153</v>
      </c>
      <c r="I161" s="115">
        <v>203</v>
      </c>
      <c r="J161" s="101">
        <v>142</v>
      </c>
      <c r="K161" s="101">
        <v>1237</v>
      </c>
      <c r="L161" s="101">
        <f t="shared" si="10"/>
        <v>8</v>
      </c>
      <c r="M161" s="116">
        <f t="shared" si="14"/>
        <v>154.625</v>
      </c>
      <c r="N161" s="117" t="s">
        <v>100</v>
      </c>
      <c r="O161" s="117" t="s">
        <v>87</v>
      </c>
      <c r="P161" s="96">
        <f t="shared" si="12"/>
        <v>1</v>
      </c>
    </row>
    <row r="162" spans="1:16" ht="16.5" thickBot="1" x14ac:dyDescent="0.25">
      <c r="A162" s="101">
        <v>54</v>
      </c>
      <c r="B162" s="102" t="s">
        <v>28</v>
      </c>
      <c r="C162" s="101">
        <v>185</v>
      </c>
      <c r="D162" s="101">
        <v>144</v>
      </c>
      <c r="E162" s="101">
        <v>149</v>
      </c>
      <c r="F162" s="101">
        <v>143</v>
      </c>
      <c r="G162" s="101">
        <v>161</v>
      </c>
      <c r="H162" s="101">
        <v>136</v>
      </c>
      <c r="I162" s="101">
        <v>159</v>
      </c>
      <c r="J162" s="101">
        <v>136</v>
      </c>
      <c r="K162" s="101">
        <v>1213</v>
      </c>
      <c r="L162" s="101">
        <f t="shared" si="10"/>
        <v>8</v>
      </c>
      <c r="M162" s="116">
        <f t="shared" si="14"/>
        <v>151.625</v>
      </c>
      <c r="N162" s="117" t="s">
        <v>100</v>
      </c>
      <c r="O162" s="117" t="s">
        <v>87</v>
      </c>
      <c r="P162" s="96">
        <f t="shared" si="12"/>
        <v>0</v>
      </c>
    </row>
    <row r="163" spans="1:16" ht="16.5" thickBot="1" x14ac:dyDescent="0.25">
      <c r="A163" s="101">
        <v>55</v>
      </c>
      <c r="B163" s="102" t="s">
        <v>69</v>
      </c>
      <c r="C163" s="101">
        <v>165</v>
      </c>
      <c r="D163" s="101">
        <v>150</v>
      </c>
      <c r="E163" s="101">
        <v>185</v>
      </c>
      <c r="F163" s="101">
        <v>156</v>
      </c>
      <c r="G163" s="101">
        <v>173</v>
      </c>
      <c r="H163" s="101">
        <v>158</v>
      </c>
      <c r="I163" s="101">
        <v>180</v>
      </c>
      <c r="J163" s="115">
        <v>245</v>
      </c>
      <c r="K163" s="101">
        <v>1412</v>
      </c>
      <c r="L163" s="101">
        <f t="shared" si="10"/>
        <v>8</v>
      </c>
      <c r="M163" s="116">
        <f t="shared" si="14"/>
        <v>176.5</v>
      </c>
      <c r="N163" s="117" t="s">
        <v>100</v>
      </c>
      <c r="O163" s="117" t="s">
        <v>87</v>
      </c>
      <c r="P163" s="96">
        <f t="shared" si="12"/>
        <v>1</v>
      </c>
    </row>
    <row r="164" spans="1:16" ht="16.5" thickBot="1" x14ac:dyDescent="0.25">
      <c r="A164" s="101">
        <v>56</v>
      </c>
      <c r="B164" s="102" t="s">
        <v>25</v>
      </c>
      <c r="C164" s="101">
        <v>144</v>
      </c>
      <c r="D164" s="101">
        <v>126</v>
      </c>
      <c r="E164" s="101">
        <v>125</v>
      </c>
      <c r="F164" s="115">
        <v>202</v>
      </c>
      <c r="G164" s="101">
        <v>112</v>
      </c>
      <c r="H164" s="101">
        <v>90</v>
      </c>
      <c r="I164" s="101">
        <v>139</v>
      </c>
      <c r="J164" s="101">
        <v>172</v>
      </c>
      <c r="K164" s="101">
        <v>1110</v>
      </c>
      <c r="L164" s="101">
        <f t="shared" si="10"/>
        <v>8</v>
      </c>
      <c r="M164" s="116">
        <f t="shared" si="14"/>
        <v>138.75</v>
      </c>
      <c r="N164" s="117" t="s">
        <v>100</v>
      </c>
      <c r="O164" s="117" t="s">
        <v>87</v>
      </c>
      <c r="P164" s="96">
        <f t="shared" si="12"/>
        <v>1</v>
      </c>
    </row>
    <row r="165" spans="1:16" ht="16.5" thickBot="1" x14ac:dyDescent="0.25">
      <c r="A165" s="101">
        <v>57</v>
      </c>
      <c r="B165" s="102" t="s">
        <v>94</v>
      </c>
      <c r="C165" s="101">
        <v>141</v>
      </c>
      <c r="D165" s="101">
        <v>143</v>
      </c>
      <c r="E165" s="101">
        <v>132</v>
      </c>
      <c r="F165" s="115">
        <v>204</v>
      </c>
      <c r="G165" s="115">
        <v>214</v>
      </c>
      <c r="H165" s="101">
        <v>146</v>
      </c>
      <c r="I165" s="101">
        <v>130</v>
      </c>
      <c r="J165" s="101">
        <v>180</v>
      </c>
      <c r="K165" s="101">
        <v>1290</v>
      </c>
      <c r="L165" s="101">
        <f t="shared" si="10"/>
        <v>8</v>
      </c>
      <c r="M165" s="116">
        <f t="shared" si="14"/>
        <v>161.25</v>
      </c>
      <c r="N165" s="117" t="s">
        <v>100</v>
      </c>
      <c r="O165" s="117" t="s">
        <v>87</v>
      </c>
      <c r="P165" s="96">
        <f t="shared" si="12"/>
        <v>2</v>
      </c>
    </row>
    <row r="166" spans="1:16" ht="16.5" thickBot="1" x14ac:dyDescent="0.25">
      <c r="A166" s="101">
        <v>58</v>
      </c>
      <c r="B166" s="102" t="s">
        <v>32</v>
      </c>
      <c r="C166" s="101">
        <v>150</v>
      </c>
      <c r="D166" s="101">
        <v>177</v>
      </c>
      <c r="E166" s="101">
        <v>176</v>
      </c>
      <c r="F166" s="101">
        <v>140</v>
      </c>
      <c r="G166" s="101">
        <v>171</v>
      </c>
      <c r="H166" s="101">
        <v>132</v>
      </c>
      <c r="I166" s="115">
        <v>236</v>
      </c>
      <c r="J166" s="101">
        <v>163</v>
      </c>
      <c r="K166" s="101">
        <v>1345</v>
      </c>
      <c r="L166" s="101">
        <f t="shared" si="10"/>
        <v>8</v>
      </c>
      <c r="M166" s="116">
        <f t="shared" si="14"/>
        <v>168.125</v>
      </c>
      <c r="N166" s="117" t="s">
        <v>100</v>
      </c>
      <c r="O166" s="117" t="s">
        <v>87</v>
      </c>
      <c r="P166" s="96">
        <f t="shared" si="12"/>
        <v>1</v>
      </c>
    </row>
    <row r="167" spans="1:16" ht="16.5" thickBot="1" x14ac:dyDescent="0.25">
      <c r="A167" s="101">
        <v>59</v>
      </c>
      <c r="B167" s="102" t="s">
        <v>29</v>
      </c>
      <c r="C167" s="101">
        <v>166</v>
      </c>
      <c r="D167" s="101">
        <v>116</v>
      </c>
      <c r="E167" s="101">
        <v>160</v>
      </c>
      <c r="F167" s="101">
        <v>118</v>
      </c>
      <c r="G167" s="101">
        <v>139</v>
      </c>
      <c r="H167" s="101">
        <v>108</v>
      </c>
      <c r="I167" s="101">
        <v>151</v>
      </c>
      <c r="J167" s="101">
        <v>124</v>
      </c>
      <c r="K167" s="101">
        <v>1082</v>
      </c>
      <c r="L167" s="101">
        <f t="shared" si="10"/>
        <v>8</v>
      </c>
      <c r="M167" s="116">
        <f t="shared" si="14"/>
        <v>135.25</v>
      </c>
      <c r="N167" s="117" t="s">
        <v>100</v>
      </c>
      <c r="O167" s="117" t="s">
        <v>87</v>
      </c>
      <c r="P167" s="96">
        <f t="shared" si="12"/>
        <v>0</v>
      </c>
    </row>
    <row r="168" spans="1:16" ht="16.5" thickBot="1" x14ac:dyDescent="0.25">
      <c r="A168" s="101">
        <v>60</v>
      </c>
      <c r="B168" s="102" t="s">
        <v>149</v>
      </c>
      <c r="C168" s="101">
        <v>148</v>
      </c>
      <c r="D168" s="101">
        <v>183</v>
      </c>
      <c r="E168" s="101">
        <v>149</v>
      </c>
      <c r="F168" s="101">
        <v>129</v>
      </c>
      <c r="G168" s="101">
        <v>171</v>
      </c>
      <c r="H168" s="101">
        <v>149</v>
      </c>
      <c r="I168" s="101">
        <v>146</v>
      </c>
      <c r="J168" s="101">
        <v>136</v>
      </c>
      <c r="K168" s="101">
        <v>1211</v>
      </c>
      <c r="L168" s="101">
        <f t="shared" si="10"/>
        <v>8</v>
      </c>
      <c r="M168" s="116">
        <f t="shared" si="14"/>
        <v>151.375</v>
      </c>
      <c r="N168" s="117" t="s">
        <v>100</v>
      </c>
      <c r="O168" s="117" t="s">
        <v>87</v>
      </c>
      <c r="P168" s="96">
        <f t="shared" si="12"/>
        <v>0</v>
      </c>
    </row>
    <row r="169" spans="1:16" ht="16.5" thickBot="1" x14ac:dyDescent="0.25">
      <c r="A169" s="101">
        <v>61</v>
      </c>
      <c r="B169" s="102" t="s">
        <v>150</v>
      </c>
      <c r="C169" s="101">
        <v>132</v>
      </c>
      <c r="D169" s="101">
        <v>155</v>
      </c>
      <c r="E169" s="101">
        <v>131</v>
      </c>
      <c r="F169" s="101">
        <v>134</v>
      </c>
      <c r="G169" s="101">
        <v>123</v>
      </c>
      <c r="H169" s="101">
        <v>146</v>
      </c>
      <c r="I169" s="101">
        <v>142</v>
      </c>
      <c r="J169" s="101">
        <v>117</v>
      </c>
      <c r="K169" s="101">
        <v>1080</v>
      </c>
      <c r="L169" s="101">
        <f t="shared" si="10"/>
        <v>8</v>
      </c>
      <c r="M169" s="101">
        <v>173.5</v>
      </c>
      <c r="N169" s="117" t="s">
        <v>100</v>
      </c>
      <c r="O169" s="117" t="s">
        <v>87</v>
      </c>
      <c r="P169" s="96">
        <f t="shared" si="12"/>
        <v>0</v>
      </c>
    </row>
    <row r="170" spans="1:16" ht="16.5" thickBot="1" x14ac:dyDescent="0.25">
      <c r="A170" s="101">
        <v>62</v>
      </c>
      <c r="B170" s="102" t="s">
        <v>22</v>
      </c>
      <c r="C170" s="101">
        <v>196</v>
      </c>
      <c r="D170" s="101">
        <v>167</v>
      </c>
      <c r="E170" s="101">
        <v>183</v>
      </c>
      <c r="F170" s="101">
        <v>153</v>
      </c>
      <c r="G170" s="101">
        <v>146</v>
      </c>
      <c r="H170" s="101">
        <v>149</v>
      </c>
      <c r="I170" s="101">
        <v>152</v>
      </c>
      <c r="J170" s="101">
        <v>181</v>
      </c>
      <c r="K170" s="101">
        <v>1327</v>
      </c>
      <c r="L170" s="101">
        <f t="shared" si="10"/>
        <v>8</v>
      </c>
      <c r="M170" s="116">
        <f t="shared" ref="M170:M201" si="15">SUM(K170/L170)</f>
        <v>165.875</v>
      </c>
      <c r="N170" s="117" t="s">
        <v>100</v>
      </c>
      <c r="O170" s="117" t="s">
        <v>87</v>
      </c>
      <c r="P170" s="96">
        <f t="shared" si="12"/>
        <v>0</v>
      </c>
    </row>
    <row r="171" spans="1:16" ht="16.5" thickBot="1" x14ac:dyDescent="0.25">
      <c r="A171" s="101">
        <v>63</v>
      </c>
      <c r="B171" s="102" t="s">
        <v>70</v>
      </c>
      <c r="C171" s="101">
        <v>106</v>
      </c>
      <c r="D171" s="101">
        <v>140</v>
      </c>
      <c r="E171" s="101">
        <v>121</v>
      </c>
      <c r="F171" s="101">
        <v>113</v>
      </c>
      <c r="G171" s="101">
        <v>146</v>
      </c>
      <c r="H171" s="101">
        <v>118</v>
      </c>
      <c r="I171" s="101">
        <v>111</v>
      </c>
      <c r="J171" s="101">
        <v>154</v>
      </c>
      <c r="K171" s="101">
        <v>1009</v>
      </c>
      <c r="L171" s="101">
        <f t="shared" si="10"/>
        <v>8</v>
      </c>
      <c r="M171" s="116">
        <f t="shared" si="15"/>
        <v>126.125</v>
      </c>
      <c r="N171" s="117" t="s">
        <v>102</v>
      </c>
      <c r="O171" s="117" t="s">
        <v>87</v>
      </c>
      <c r="P171" s="96">
        <f t="shared" si="12"/>
        <v>0</v>
      </c>
    </row>
    <row r="172" spans="1:16" ht="16.5" thickBot="1" x14ac:dyDescent="0.25">
      <c r="A172" s="101">
        <v>64</v>
      </c>
      <c r="B172" s="102" t="s">
        <v>14</v>
      </c>
      <c r="C172" s="101">
        <v>159</v>
      </c>
      <c r="D172" s="101">
        <v>138</v>
      </c>
      <c r="E172" s="101">
        <v>166</v>
      </c>
      <c r="F172" s="101">
        <v>138</v>
      </c>
      <c r="G172" s="101">
        <v>177</v>
      </c>
      <c r="H172" s="101">
        <v>137</v>
      </c>
      <c r="I172" s="101">
        <v>157</v>
      </c>
      <c r="J172" s="101">
        <v>162</v>
      </c>
      <c r="K172" s="101">
        <v>1234</v>
      </c>
      <c r="L172" s="101">
        <f t="shared" si="10"/>
        <v>8</v>
      </c>
      <c r="M172" s="116">
        <f t="shared" si="15"/>
        <v>154.25</v>
      </c>
      <c r="N172" s="117" t="s">
        <v>102</v>
      </c>
      <c r="O172" s="117" t="s">
        <v>87</v>
      </c>
      <c r="P172" s="96">
        <f t="shared" si="12"/>
        <v>0</v>
      </c>
    </row>
    <row r="173" spans="1:16" ht="16.5" thickBot="1" x14ac:dyDescent="0.25">
      <c r="A173" s="101">
        <v>65</v>
      </c>
      <c r="B173" s="102" t="s">
        <v>54</v>
      </c>
      <c r="C173" s="101">
        <v>150</v>
      </c>
      <c r="D173" s="101">
        <v>174</v>
      </c>
      <c r="E173" s="101">
        <v>137</v>
      </c>
      <c r="F173" s="101">
        <v>121</v>
      </c>
      <c r="G173" s="101">
        <v>143</v>
      </c>
      <c r="H173" s="101">
        <v>160</v>
      </c>
      <c r="I173" s="101">
        <v>149</v>
      </c>
      <c r="J173" s="101">
        <v>159</v>
      </c>
      <c r="K173" s="101">
        <v>1193</v>
      </c>
      <c r="L173" s="101">
        <f t="shared" si="10"/>
        <v>8</v>
      </c>
      <c r="M173" s="116">
        <f t="shared" si="15"/>
        <v>149.125</v>
      </c>
      <c r="N173" s="117" t="s">
        <v>102</v>
      </c>
      <c r="O173" s="117" t="s">
        <v>87</v>
      </c>
      <c r="P173" s="96">
        <f t="shared" si="12"/>
        <v>0</v>
      </c>
    </row>
    <row r="174" spans="1:16" ht="16.5" thickBot="1" x14ac:dyDescent="0.25">
      <c r="A174" s="101">
        <v>66</v>
      </c>
      <c r="B174" s="102" t="s">
        <v>137</v>
      </c>
      <c r="C174" s="101">
        <v>157</v>
      </c>
      <c r="D174" s="101">
        <v>102</v>
      </c>
      <c r="E174" s="101">
        <v>110</v>
      </c>
      <c r="F174" s="101">
        <v>115</v>
      </c>
      <c r="G174" s="101">
        <v>145</v>
      </c>
      <c r="H174" s="101">
        <v>132</v>
      </c>
      <c r="I174" s="101">
        <v>116</v>
      </c>
      <c r="J174" s="101">
        <v>116</v>
      </c>
      <c r="K174" s="101">
        <v>993</v>
      </c>
      <c r="L174" s="101">
        <f t="shared" ref="L174:L190" si="16">COUNT(C174:J174)</f>
        <v>8</v>
      </c>
      <c r="M174" s="116">
        <f t="shared" si="15"/>
        <v>124.125</v>
      </c>
      <c r="N174" s="117" t="s">
        <v>102</v>
      </c>
      <c r="O174" s="117" t="s">
        <v>87</v>
      </c>
      <c r="P174" s="96">
        <f t="shared" si="12"/>
        <v>0</v>
      </c>
    </row>
    <row r="175" spans="1:16" ht="16.5" thickBot="1" x14ac:dyDescent="0.25">
      <c r="A175" s="101">
        <v>67</v>
      </c>
      <c r="B175" s="102" t="s">
        <v>60</v>
      </c>
      <c r="C175" s="101">
        <v>134</v>
      </c>
      <c r="D175" s="101">
        <v>126</v>
      </c>
      <c r="E175" s="101">
        <v>127</v>
      </c>
      <c r="F175" s="101">
        <v>127</v>
      </c>
      <c r="G175" s="101">
        <v>178</v>
      </c>
      <c r="H175" s="101">
        <v>128</v>
      </c>
      <c r="I175" s="101">
        <v>119</v>
      </c>
      <c r="J175" s="101">
        <v>132</v>
      </c>
      <c r="K175" s="101">
        <v>1071</v>
      </c>
      <c r="L175" s="101">
        <f t="shared" si="16"/>
        <v>8</v>
      </c>
      <c r="M175" s="116">
        <f t="shared" si="15"/>
        <v>133.875</v>
      </c>
      <c r="N175" s="117" t="s">
        <v>102</v>
      </c>
      <c r="O175" s="117" t="s">
        <v>87</v>
      </c>
      <c r="P175" s="96">
        <f t="shared" si="12"/>
        <v>0</v>
      </c>
    </row>
    <row r="176" spans="1:16" ht="16.5" thickBot="1" x14ac:dyDescent="0.25">
      <c r="A176" s="101">
        <v>68</v>
      </c>
      <c r="B176" s="102" t="s">
        <v>35</v>
      </c>
      <c r="C176" s="101">
        <v>150</v>
      </c>
      <c r="D176" s="101">
        <v>189</v>
      </c>
      <c r="E176" s="101">
        <v>171</v>
      </c>
      <c r="F176" s="101">
        <v>140</v>
      </c>
      <c r="G176" s="101">
        <v>192</v>
      </c>
      <c r="H176" s="101">
        <v>190</v>
      </c>
      <c r="I176" s="101">
        <v>161</v>
      </c>
      <c r="J176" s="101">
        <v>168</v>
      </c>
      <c r="K176" s="101">
        <v>1361</v>
      </c>
      <c r="L176" s="101">
        <f t="shared" si="16"/>
        <v>8</v>
      </c>
      <c r="M176" s="116">
        <f t="shared" si="15"/>
        <v>170.125</v>
      </c>
      <c r="N176" s="117" t="s">
        <v>102</v>
      </c>
      <c r="O176" s="117" t="s">
        <v>87</v>
      </c>
      <c r="P176" s="96">
        <f t="shared" si="12"/>
        <v>0</v>
      </c>
    </row>
    <row r="177" spans="1:16" ht="16.5" thickBot="1" x14ac:dyDescent="0.25">
      <c r="A177" s="101">
        <v>69</v>
      </c>
      <c r="B177" s="102" t="s">
        <v>17</v>
      </c>
      <c r="C177" s="101">
        <v>137</v>
      </c>
      <c r="D177" s="101">
        <v>119</v>
      </c>
      <c r="E177" s="101">
        <v>151</v>
      </c>
      <c r="F177" s="101">
        <v>130</v>
      </c>
      <c r="G177" s="101">
        <v>159</v>
      </c>
      <c r="H177" s="101">
        <v>138</v>
      </c>
      <c r="I177" s="101">
        <v>119</v>
      </c>
      <c r="J177" s="101">
        <v>146</v>
      </c>
      <c r="K177" s="101">
        <v>1099</v>
      </c>
      <c r="L177" s="101">
        <f t="shared" si="16"/>
        <v>8</v>
      </c>
      <c r="M177" s="116">
        <f t="shared" si="15"/>
        <v>137.375</v>
      </c>
      <c r="N177" s="117" t="s">
        <v>102</v>
      </c>
      <c r="O177" s="117" t="s">
        <v>87</v>
      </c>
      <c r="P177" s="96">
        <f t="shared" si="12"/>
        <v>0</v>
      </c>
    </row>
    <row r="178" spans="1:16" ht="16.5" thickBot="1" x14ac:dyDescent="0.25">
      <c r="A178" s="101">
        <v>70</v>
      </c>
      <c r="B178" s="102" t="s">
        <v>49</v>
      </c>
      <c r="C178" s="101">
        <v>122</v>
      </c>
      <c r="D178" s="101">
        <v>142</v>
      </c>
      <c r="E178" s="101">
        <v>111</v>
      </c>
      <c r="F178" s="101">
        <v>150</v>
      </c>
      <c r="G178" s="101">
        <v>147</v>
      </c>
      <c r="H178" s="101">
        <v>178</v>
      </c>
      <c r="I178" s="101">
        <v>113</v>
      </c>
      <c r="J178" s="101">
        <v>131</v>
      </c>
      <c r="K178" s="101">
        <v>1094</v>
      </c>
      <c r="L178" s="101">
        <f t="shared" si="16"/>
        <v>8</v>
      </c>
      <c r="M178" s="116">
        <f t="shared" si="15"/>
        <v>136.75</v>
      </c>
      <c r="N178" s="117" t="s">
        <v>102</v>
      </c>
      <c r="O178" s="117" t="s">
        <v>87</v>
      </c>
      <c r="P178" s="96">
        <f t="shared" si="12"/>
        <v>0</v>
      </c>
    </row>
    <row r="179" spans="1:16" ht="16.5" thickBot="1" x14ac:dyDescent="0.25">
      <c r="A179" s="101">
        <v>71</v>
      </c>
      <c r="B179" s="102" t="s">
        <v>13</v>
      </c>
      <c r="C179" s="101">
        <v>147</v>
      </c>
      <c r="D179" s="101">
        <v>156</v>
      </c>
      <c r="E179" s="101">
        <v>157</v>
      </c>
      <c r="F179" s="101">
        <v>162</v>
      </c>
      <c r="G179" s="101">
        <v>147</v>
      </c>
      <c r="H179" s="101">
        <v>114</v>
      </c>
      <c r="I179" s="101">
        <v>128</v>
      </c>
      <c r="J179" s="101">
        <v>172</v>
      </c>
      <c r="K179" s="101">
        <v>1183</v>
      </c>
      <c r="L179" s="101">
        <f t="shared" si="16"/>
        <v>8</v>
      </c>
      <c r="M179" s="116">
        <f t="shared" si="15"/>
        <v>147.875</v>
      </c>
      <c r="N179" s="117" t="s">
        <v>102</v>
      </c>
      <c r="O179" s="117" t="s">
        <v>87</v>
      </c>
      <c r="P179" s="96">
        <f t="shared" si="12"/>
        <v>0</v>
      </c>
    </row>
    <row r="180" spans="1:16" ht="16.5" thickBot="1" x14ac:dyDescent="0.25">
      <c r="A180" s="101">
        <v>72</v>
      </c>
      <c r="B180" s="102" t="s">
        <v>34</v>
      </c>
      <c r="C180" s="101">
        <v>177</v>
      </c>
      <c r="D180" s="101">
        <v>143</v>
      </c>
      <c r="E180" s="101">
        <v>121</v>
      </c>
      <c r="F180" s="101">
        <v>190</v>
      </c>
      <c r="G180" s="115">
        <v>206</v>
      </c>
      <c r="H180" s="101">
        <v>150</v>
      </c>
      <c r="I180" s="101">
        <v>184</v>
      </c>
      <c r="J180" s="101">
        <v>159</v>
      </c>
      <c r="K180" s="101">
        <v>1330</v>
      </c>
      <c r="L180" s="101">
        <f t="shared" si="16"/>
        <v>8</v>
      </c>
      <c r="M180" s="116">
        <f t="shared" si="15"/>
        <v>166.25</v>
      </c>
      <c r="N180" s="117" t="s">
        <v>102</v>
      </c>
      <c r="O180" s="117" t="s">
        <v>87</v>
      </c>
      <c r="P180" s="96">
        <f t="shared" si="12"/>
        <v>1</v>
      </c>
    </row>
    <row r="181" spans="1:16" ht="16.5" thickBot="1" x14ac:dyDescent="0.25">
      <c r="A181" s="101">
        <v>73</v>
      </c>
      <c r="B181" s="102" t="s">
        <v>36</v>
      </c>
      <c r="C181" s="101">
        <v>126</v>
      </c>
      <c r="D181" s="101">
        <v>135</v>
      </c>
      <c r="E181" s="101">
        <v>175</v>
      </c>
      <c r="F181" s="101">
        <v>162</v>
      </c>
      <c r="G181" s="101">
        <v>148</v>
      </c>
      <c r="H181" s="101">
        <v>142</v>
      </c>
      <c r="I181" s="101">
        <v>124</v>
      </c>
      <c r="J181" s="101">
        <v>173</v>
      </c>
      <c r="K181" s="101">
        <v>1185</v>
      </c>
      <c r="L181" s="101">
        <f t="shared" si="16"/>
        <v>8</v>
      </c>
      <c r="M181" s="116">
        <f t="shared" si="15"/>
        <v>148.125</v>
      </c>
      <c r="N181" s="117" t="s">
        <v>102</v>
      </c>
      <c r="O181" s="117" t="s">
        <v>87</v>
      </c>
      <c r="P181" s="96">
        <f t="shared" si="12"/>
        <v>0</v>
      </c>
    </row>
    <row r="182" spans="1:16" ht="16.5" thickBot="1" x14ac:dyDescent="0.25">
      <c r="A182" s="101">
        <v>74</v>
      </c>
      <c r="B182" s="102" t="s">
        <v>47</v>
      </c>
      <c r="C182" s="101">
        <v>124</v>
      </c>
      <c r="D182" s="101">
        <v>164</v>
      </c>
      <c r="E182" s="101">
        <v>168</v>
      </c>
      <c r="F182" s="101">
        <v>173</v>
      </c>
      <c r="G182" s="101">
        <v>154</v>
      </c>
      <c r="H182" s="101">
        <v>197</v>
      </c>
      <c r="I182" s="101">
        <v>129</v>
      </c>
      <c r="J182" s="101">
        <v>183</v>
      </c>
      <c r="K182" s="101">
        <v>1292</v>
      </c>
      <c r="L182" s="101">
        <f t="shared" si="16"/>
        <v>8</v>
      </c>
      <c r="M182" s="116">
        <f t="shared" si="15"/>
        <v>161.5</v>
      </c>
      <c r="N182" s="117" t="s">
        <v>102</v>
      </c>
      <c r="O182" s="117" t="s">
        <v>87</v>
      </c>
      <c r="P182" s="96">
        <f t="shared" si="12"/>
        <v>0</v>
      </c>
    </row>
    <row r="183" spans="1:16" ht="16.5" thickBot="1" x14ac:dyDescent="0.25">
      <c r="A183" s="101">
        <v>75</v>
      </c>
      <c r="B183" s="102" t="s">
        <v>12</v>
      </c>
      <c r="C183" s="101">
        <v>176</v>
      </c>
      <c r="D183" s="115">
        <v>202</v>
      </c>
      <c r="E183" s="101">
        <v>178</v>
      </c>
      <c r="F183" s="101">
        <v>155</v>
      </c>
      <c r="G183" s="101">
        <v>169</v>
      </c>
      <c r="H183" s="101">
        <v>158</v>
      </c>
      <c r="I183" s="101">
        <v>178</v>
      </c>
      <c r="J183" s="101">
        <v>158</v>
      </c>
      <c r="K183" s="101">
        <v>1374</v>
      </c>
      <c r="L183" s="101">
        <f t="shared" si="16"/>
        <v>8</v>
      </c>
      <c r="M183" s="116">
        <f t="shared" si="15"/>
        <v>171.75</v>
      </c>
      <c r="N183" s="117" t="s">
        <v>102</v>
      </c>
      <c r="O183" s="117" t="s">
        <v>87</v>
      </c>
      <c r="P183" s="96">
        <f t="shared" si="12"/>
        <v>1</v>
      </c>
    </row>
    <row r="184" spans="1:16" ht="16.5" thickBot="1" x14ac:dyDescent="0.25">
      <c r="A184" s="101">
        <v>76</v>
      </c>
      <c r="B184" s="102" t="s">
        <v>145</v>
      </c>
      <c r="C184" s="101">
        <v>165</v>
      </c>
      <c r="D184" s="101">
        <v>170</v>
      </c>
      <c r="E184" s="101">
        <v>170</v>
      </c>
      <c r="F184" s="101">
        <v>158</v>
      </c>
      <c r="G184" s="115">
        <v>222</v>
      </c>
      <c r="H184" s="101">
        <v>183</v>
      </c>
      <c r="I184" s="101">
        <v>138</v>
      </c>
      <c r="J184" s="101">
        <v>169</v>
      </c>
      <c r="K184" s="101">
        <v>1375</v>
      </c>
      <c r="L184" s="101">
        <f t="shared" si="16"/>
        <v>8</v>
      </c>
      <c r="M184" s="116">
        <f t="shared" si="15"/>
        <v>171.875</v>
      </c>
      <c r="N184" s="117" t="s">
        <v>102</v>
      </c>
      <c r="O184" s="117" t="s">
        <v>87</v>
      </c>
      <c r="P184" s="96">
        <f t="shared" si="12"/>
        <v>1</v>
      </c>
    </row>
    <row r="185" spans="1:16" ht="16.5" thickBot="1" x14ac:dyDescent="0.25">
      <c r="A185" s="101">
        <v>77</v>
      </c>
      <c r="B185" s="102" t="s">
        <v>50</v>
      </c>
      <c r="C185" s="101">
        <v>172</v>
      </c>
      <c r="D185" s="101">
        <v>134</v>
      </c>
      <c r="E185" s="101">
        <v>145</v>
      </c>
      <c r="F185" s="101">
        <v>134</v>
      </c>
      <c r="G185" s="101">
        <v>154</v>
      </c>
      <c r="H185" s="101">
        <v>146</v>
      </c>
      <c r="I185" s="101">
        <v>131</v>
      </c>
      <c r="J185" s="101">
        <v>169</v>
      </c>
      <c r="K185" s="101">
        <v>1185</v>
      </c>
      <c r="L185" s="101">
        <f t="shared" si="16"/>
        <v>8</v>
      </c>
      <c r="M185" s="116">
        <f t="shared" si="15"/>
        <v>148.125</v>
      </c>
      <c r="N185" s="117" t="s">
        <v>102</v>
      </c>
      <c r="O185" s="117" t="s">
        <v>87</v>
      </c>
      <c r="P185" s="96">
        <f t="shared" si="12"/>
        <v>0</v>
      </c>
    </row>
    <row r="186" spans="1:16" ht="16.5" thickBot="1" x14ac:dyDescent="0.25">
      <c r="A186" s="101">
        <v>78</v>
      </c>
      <c r="B186" s="102" t="s">
        <v>15</v>
      </c>
      <c r="C186" s="101">
        <v>147</v>
      </c>
      <c r="D186" s="101">
        <v>114</v>
      </c>
      <c r="E186" s="101">
        <v>130</v>
      </c>
      <c r="F186" s="101">
        <v>160</v>
      </c>
      <c r="G186" s="101">
        <v>137</v>
      </c>
      <c r="H186" s="101">
        <v>192</v>
      </c>
      <c r="I186" s="101">
        <v>126</v>
      </c>
      <c r="J186" s="101">
        <v>154</v>
      </c>
      <c r="K186" s="101">
        <v>1160</v>
      </c>
      <c r="L186" s="101">
        <f t="shared" si="16"/>
        <v>8</v>
      </c>
      <c r="M186" s="116">
        <f t="shared" si="15"/>
        <v>145</v>
      </c>
      <c r="N186" s="117" t="s">
        <v>102</v>
      </c>
      <c r="O186" s="117" t="s">
        <v>87</v>
      </c>
      <c r="P186" s="96">
        <f t="shared" si="12"/>
        <v>0</v>
      </c>
    </row>
    <row r="187" spans="1:16" ht="16.5" thickBot="1" x14ac:dyDescent="0.25">
      <c r="A187" s="101">
        <v>79</v>
      </c>
      <c r="B187" s="102" t="s">
        <v>136</v>
      </c>
      <c r="C187" s="101">
        <v>113</v>
      </c>
      <c r="D187" s="101">
        <v>159</v>
      </c>
      <c r="E187" s="101">
        <v>127</v>
      </c>
      <c r="F187" s="101">
        <v>159</v>
      </c>
      <c r="G187" s="101">
        <v>159</v>
      </c>
      <c r="H187" s="101">
        <v>159</v>
      </c>
      <c r="I187" s="101">
        <v>147</v>
      </c>
      <c r="J187" s="101">
        <v>140</v>
      </c>
      <c r="K187" s="101">
        <v>1163</v>
      </c>
      <c r="L187" s="101">
        <f t="shared" si="16"/>
        <v>8</v>
      </c>
      <c r="M187" s="116">
        <f t="shared" si="15"/>
        <v>145.375</v>
      </c>
      <c r="N187" s="117" t="s">
        <v>102</v>
      </c>
      <c r="O187" s="117" t="s">
        <v>87</v>
      </c>
      <c r="P187" s="96">
        <f t="shared" si="12"/>
        <v>0</v>
      </c>
    </row>
    <row r="188" spans="1:16" ht="16.5" thickBot="1" x14ac:dyDescent="0.25">
      <c r="A188" s="101">
        <v>80</v>
      </c>
      <c r="B188" s="102" t="s">
        <v>52</v>
      </c>
      <c r="C188" s="101">
        <v>195</v>
      </c>
      <c r="D188" s="101">
        <v>166</v>
      </c>
      <c r="E188" s="101">
        <v>179</v>
      </c>
      <c r="F188" s="101">
        <v>123</v>
      </c>
      <c r="G188" s="101">
        <v>148</v>
      </c>
      <c r="H188" s="101">
        <v>154</v>
      </c>
      <c r="I188" s="101">
        <v>151</v>
      </c>
      <c r="J188" s="101">
        <v>158</v>
      </c>
      <c r="K188" s="101">
        <v>1274</v>
      </c>
      <c r="L188" s="101">
        <f t="shared" si="16"/>
        <v>8</v>
      </c>
      <c r="M188" s="116">
        <f t="shared" si="15"/>
        <v>159.25</v>
      </c>
      <c r="N188" s="117" t="s">
        <v>102</v>
      </c>
      <c r="O188" s="117" t="s">
        <v>87</v>
      </c>
      <c r="P188" s="96">
        <f t="shared" si="12"/>
        <v>0</v>
      </c>
    </row>
    <row r="189" spans="1:16" ht="16.5" thickBot="1" x14ac:dyDescent="0.25">
      <c r="A189" s="101">
        <v>81</v>
      </c>
      <c r="B189" s="102" t="s">
        <v>16</v>
      </c>
      <c r="C189" s="101">
        <v>146</v>
      </c>
      <c r="D189" s="101">
        <v>169</v>
      </c>
      <c r="E189" s="101">
        <v>181</v>
      </c>
      <c r="F189" s="101">
        <v>182</v>
      </c>
      <c r="G189" s="101">
        <v>144</v>
      </c>
      <c r="H189" s="101">
        <v>179</v>
      </c>
      <c r="I189" s="101">
        <v>194</v>
      </c>
      <c r="J189" s="101">
        <v>161</v>
      </c>
      <c r="K189" s="101">
        <v>1356</v>
      </c>
      <c r="L189" s="101">
        <f t="shared" si="16"/>
        <v>8</v>
      </c>
      <c r="M189" s="116">
        <f t="shared" si="15"/>
        <v>169.5</v>
      </c>
      <c r="N189" s="117" t="s">
        <v>102</v>
      </c>
      <c r="O189" s="117" t="s">
        <v>87</v>
      </c>
      <c r="P189" s="96">
        <f t="shared" si="12"/>
        <v>0</v>
      </c>
    </row>
    <row r="190" spans="1:16" ht="16.5" thickBot="1" x14ac:dyDescent="0.25">
      <c r="A190" s="101">
        <v>82</v>
      </c>
      <c r="B190" s="102" t="s">
        <v>11</v>
      </c>
      <c r="C190" s="101">
        <v>152</v>
      </c>
      <c r="D190" s="101">
        <v>171</v>
      </c>
      <c r="E190" s="101">
        <v>169</v>
      </c>
      <c r="F190" s="101">
        <v>179</v>
      </c>
      <c r="G190" s="101">
        <v>144</v>
      </c>
      <c r="H190" s="101">
        <v>164</v>
      </c>
      <c r="I190" s="101">
        <v>124</v>
      </c>
      <c r="J190" s="115">
        <v>200</v>
      </c>
      <c r="K190" s="101">
        <v>1303</v>
      </c>
      <c r="L190" s="101">
        <f t="shared" si="16"/>
        <v>8</v>
      </c>
      <c r="M190" s="116">
        <f t="shared" si="15"/>
        <v>162.875</v>
      </c>
      <c r="N190" s="117" t="s">
        <v>102</v>
      </c>
      <c r="O190" s="117" t="s">
        <v>87</v>
      </c>
      <c r="P190" s="96">
        <f t="shared" si="12"/>
        <v>1</v>
      </c>
    </row>
    <row r="191" spans="1:16" ht="16.5" thickBot="1" x14ac:dyDescent="0.25">
      <c r="A191" s="134">
        <v>1</v>
      </c>
      <c r="B191" s="9" t="s">
        <v>72</v>
      </c>
      <c r="C191" s="124">
        <v>165</v>
      </c>
      <c r="D191" s="124">
        <v>197</v>
      </c>
      <c r="E191" s="124">
        <v>178</v>
      </c>
      <c r="F191" s="124">
        <v>149</v>
      </c>
      <c r="G191" s="125">
        <v>224</v>
      </c>
      <c r="H191" s="124">
        <v>193</v>
      </c>
      <c r="I191" s="135"/>
      <c r="J191" s="135"/>
      <c r="K191" s="124">
        <v>1106</v>
      </c>
      <c r="L191" s="107">
        <f>COUNT(C191:H191)</f>
        <v>6</v>
      </c>
      <c r="M191" s="13">
        <f t="shared" si="15"/>
        <v>184.33333333333334</v>
      </c>
      <c r="N191" s="107" t="s">
        <v>98</v>
      </c>
      <c r="O191" s="118" t="s">
        <v>89</v>
      </c>
      <c r="P191" s="96">
        <f t="shared" si="12"/>
        <v>1</v>
      </c>
    </row>
    <row r="192" spans="1:16" ht="16.5" thickBot="1" x14ac:dyDescent="0.25">
      <c r="A192" s="98">
        <v>2</v>
      </c>
      <c r="B192" s="9" t="s">
        <v>138</v>
      </c>
      <c r="C192" s="124">
        <v>178</v>
      </c>
      <c r="D192" s="124">
        <v>150</v>
      </c>
      <c r="E192" s="124">
        <v>171</v>
      </c>
      <c r="F192" s="125">
        <v>214</v>
      </c>
      <c r="G192" s="124">
        <v>148</v>
      </c>
      <c r="H192" s="125">
        <v>215</v>
      </c>
      <c r="I192" s="135"/>
      <c r="J192" s="135"/>
      <c r="K192" s="124">
        <v>1076</v>
      </c>
      <c r="L192" s="107">
        <f t="shared" ref="L192:L255" si="17">COUNT(C192:H192)</f>
        <v>6</v>
      </c>
      <c r="M192" s="13">
        <f t="shared" si="15"/>
        <v>179.33333333333334</v>
      </c>
      <c r="N192" s="107" t="s">
        <v>98</v>
      </c>
      <c r="O192" s="118" t="s">
        <v>89</v>
      </c>
      <c r="P192" s="96">
        <f t="shared" si="12"/>
        <v>2</v>
      </c>
    </row>
    <row r="193" spans="1:16" ht="16.5" thickBot="1" x14ac:dyDescent="0.25">
      <c r="A193" s="98">
        <v>3</v>
      </c>
      <c r="B193" s="9" t="s">
        <v>74</v>
      </c>
      <c r="C193" s="124">
        <v>181</v>
      </c>
      <c r="D193" s="124">
        <v>176</v>
      </c>
      <c r="E193" s="125">
        <v>247</v>
      </c>
      <c r="F193" s="124">
        <v>193</v>
      </c>
      <c r="G193" s="124">
        <v>159</v>
      </c>
      <c r="H193" s="125">
        <v>214</v>
      </c>
      <c r="I193" s="135"/>
      <c r="J193" s="135"/>
      <c r="K193" s="124">
        <v>1170</v>
      </c>
      <c r="L193" s="107">
        <f t="shared" si="17"/>
        <v>6</v>
      </c>
      <c r="M193" s="13">
        <f t="shared" si="15"/>
        <v>195</v>
      </c>
      <c r="N193" s="107" t="s">
        <v>98</v>
      </c>
      <c r="O193" s="118" t="s">
        <v>89</v>
      </c>
      <c r="P193" s="96">
        <f t="shared" si="12"/>
        <v>2</v>
      </c>
    </row>
    <row r="194" spans="1:16" ht="16.5" thickBot="1" x14ac:dyDescent="0.25">
      <c r="A194" s="98">
        <v>4</v>
      </c>
      <c r="B194" s="9" t="s">
        <v>71</v>
      </c>
      <c r="C194" s="124">
        <v>161</v>
      </c>
      <c r="D194" s="124">
        <v>197</v>
      </c>
      <c r="E194" s="124">
        <v>189</v>
      </c>
      <c r="F194" s="124">
        <v>180</v>
      </c>
      <c r="G194" s="124">
        <v>182</v>
      </c>
      <c r="H194" s="124">
        <v>191</v>
      </c>
      <c r="I194" s="135"/>
      <c r="J194" s="135"/>
      <c r="K194" s="124">
        <v>1100</v>
      </c>
      <c r="L194" s="107">
        <f t="shared" si="17"/>
        <v>6</v>
      </c>
      <c r="M194" s="13">
        <f t="shared" si="15"/>
        <v>183.33333333333334</v>
      </c>
      <c r="N194" s="107" t="s">
        <v>98</v>
      </c>
      <c r="O194" s="118" t="s">
        <v>89</v>
      </c>
      <c r="P194" s="96">
        <f t="shared" si="12"/>
        <v>0</v>
      </c>
    </row>
    <row r="195" spans="1:16" ht="16.5" thickBot="1" x14ac:dyDescent="0.25">
      <c r="A195" s="98">
        <v>5</v>
      </c>
      <c r="B195" s="9" t="s">
        <v>64</v>
      </c>
      <c r="C195" s="124">
        <v>150</v>
      </c>
      <c r="D195" s="124">
        <v>152</v>
      </c>
      <c r="E195" s="124">
        <v>177</v>
      </c>
      <c r="F195" s="125">
        <v>238</v>
      </c>
      <c r="G195" s="125">
        <v>241</v>
      </c>
      <c r="H195" s="124">
        <v>169</v>
      </c>
      <c r="I195" s="135"/>
      <c r="J195" s="135"/>
      <c r="K195" s="124">
        <v>1127</v>
      </c>
      <c r="L195" s="107">
        <f t="shared" si="17"/>
        <v>6</v>
      </c>
      <c r="M195" s="13">
        <f t="shared" si="15"/>
        <v>187.83333333333334</v>
      </c>
      <c r="N195" s="107" t="s">
        <v>98</v>
      </c>
      <c r="O195" s="118" t="s">
        <v>89</v>
      </c>
      <c r="P195" s="96">
        <f t="shared" ref="P195:P258" si="18">COUNTIF(C195:J195,"&gt;199")</f>
        <v>2</v>
      </c>
    </row>
    <row r="196" spans="1:16" ht="16.5" thickBot="1" x14ac:dyDescent="0.25">
      <c r="A196" s="98">
        <v>6</v>
      </c>
      <c r="B196" s="9" t="s">
        <v>42</v>
      </c>
      <c r="C196" s="124">
        <v>190</v>
      </c>
      <c r="D196" s="125">
        <v>211</v>
      </c>
      <c r="E196" s="124">
        <v>156</v>
      </c>
      <c r="F196" s="124">
        <v>182</v>
      </c>
      <c r="G196" s="124">
        <v>174</v>
      </c>
      <c r="H196" s="125">
        <v>218</v>
      </c>
      <c r="I196" s="135"/>
      <c r="J196" s="135"/>
      <c r="K196" s="124">
        <v>1131</v>
      </c>
      <c r="L196" s="107">
        <f t="shared" si="17"/>
        <v>6</v>
      </c>
      <c r="M196" s="13">
        <f t="shared" si="15"/>
        <v>188.5</v>
      </c>
      <c r="N196" s="107" t="s">
        <v>98</v>
      </c>
      <c r="O196" s="118" t="s">
        <v>89</v>
      </c>
      <c r="P196" s="96">
        <f t="shared" si="18"/>
        <v>2</v>
      </c>
    </row>
    <row r="197" spans="1:16" ht="16.5" thickBot="1" x14ac:dyDescent="0.25">
      <c r="A197" s="98">
        <v>7</v>
      </c>
      <c r="B197" s="9" t="s">
        <v>73</v>
      </c>
      <c r="C197" s="124">
        <v>181</v>
      </c>
      <c r="D197" s="124">
        <v>169</v>
      </c>
      <c r="E197" s="124">
        <v>197</v>
      </c>
      <c r="F197" s="124">
        <v>158</v>
      </c>
      <c r="G197" s="124">
        <v>179</v>
      </c>
      <c r="H197" s="124">
        <v>197</v>
      </c>
      <c r="I197" s="135"/>
      <c r="J197" s="135"/>
      <c r="K197" s="124">
        <v>1081</v>
      </c>
      <c r="L197" s="107">
        <f t="shared" si="17"/>
        <v>6</v>
      </c>
      <c r="M197" s="13">
        <f t="shared" si="15"/>
        <v>180.16666666666666</v>
      </c>
      <c r="N197" s="107" t="s">
        <v>98</v>
      </c>
      <c r="O197" s="118" t="s">
        <v>89</v>
      </c>
      <c r="P197" s="96">
        <f t="shared" si="18"/>
        <v>0</v>
      </c>
    </row>
    <row r="198" spans="1:16" ht="16.5" thickBot="1" x14ac:dyDescent="0.25">
      <c r="A198" s="98">
        <v>8</v>
      </c>
      <c r="B198" s="9" t="s">
        <v>53</v>
      </c>
      <c r="C198" s="124">
        <v>147</v>
      </c>
      <c r="D198" s="124">
        <v>144</v>
      </c>
      <c r="E198" s="124">
        <v>172</v>
      </c>
      <c r="F198" s="124">
        <v>139</v>
      </c>
      <c r="G198" s="124">
        <v>148</v>
      </c>
      <c r="H198" s="124">
        <v>152</v>
      </c>
      <c r="I198" s="135"/>
      <c r="J198" s="135"/>
      <c r="K198" s="124">
        <v>902</v>
      </c>
      <c r="L198" s="107">
        <f t="shared" si="17"/>
        <v>6</v>
      </c>
      <c r="M198" s="13">
        <f t="shared" si="15"/>
        <v>150.33333333333334</v>
      </c>
      <c r="N198" s="107" t="s">
        <v>98</v>
      </c>
      <c r="O198" s="118" t="s">
        <v>89</v>
      </c>
      <c r="P198" s="96">
        <f t="shared" si="18"/>
        <v>0</v>
      </c>
    </row>
    <row r="199" spans="1:16" ht="16.5" thickBot="1" x14ac:dyDescent="0.25">
      <c r="A199" s="98">
        <v>9</v>
      </c>
      <c r="B199" s="9" t="s">
        <v>23</v>
      </c>
      <c r="C199" s="125">
        <v>211</v>
      </c>
      <c r="D199" s="124">
        <v>194</v>
      </c>
      <c r="E199" s="124">
        <v>175</v>
      </c>
      <c r="F199" s="125">
        <v>206</v>
      </c>
      <c r="G199" s="124">
        <v>186</v>
      </c>
      <c r="H199" s="125">
        <v>232</v>
      </c>
      <c r="I199" s="135"/>
      <c r="J199" s="135"/>
      <c r="K199" s="124">
        <v>1204</v>
      </c>
      <c r="L199" s="107">
        <f t="shared" si="17"/>
        <v>6</v>
      </c>
      <c r="M199" s="13">
        <f t="shared" si="15"/>
        <v>200.66666666666666</v>
      </c>
      <c r="N199" s="107" t="s">
        <v>99</v>
      </c>
      <c r="O199" s="118" t="s">
        <v>89</v>
      </c>
      <c r="P199" s="96">
        <f t="shared" si="18"/>
        <v>3</v>
      </c>
    </row>
    <row r="200" spans="1:16" ht="16.5" thickBot="1" x14ac:dyDescent="0.25">
      <c r="A200" s="98">
        <v>10</v>
      </c>
      <c r="B200" s="9" t="s">
        <v>20</v>
      </c>
      <c r="C200" s="124">
        <v>157</v>
      </c>
      <c r="D200" s="125">
        <v>213</v>
      </c>
      <c r="E200" s="124">
        <v>186</v>
      </c>
      <c r="F200" s="124">
        <v>190</v>
      </c>
      <c r="G200" s="124">
        <v>192</v>
      </c>
      <c r="H200" s="125">
        <v>204</v>
      </c>
      <c r="I200" s="135"/>
      <c r="J200" s="135"/>
      <c r="K200" s="124">
        <v>1142</v>
      </c>
      <c r="L200" s="107">
        <f t="shared" si="17"/>
        <v>6</v>
      </c>
      <c r="M200" s="13">
        <f t="shared" si="15"/>
        <v>190.33333333333334</v>
      </c>
      <c r="N200" s="107" t="s">
        <v>99</v>
      </c>
      <c r="O200" s="118" t="s">
        <v>89</v>
      </c>
      <c r="P200" s="96">
        <f t="shared" si="18"/>
        <v>2</v>
      </c>
    </row>
    <row r="201" spans="1:16" ht="16.5" thickBot="1" x14ac:dyDescent="0.25">
      <c r="A201" s="98">
        <v>11</v>
      </c>
      <c r="B201" s="9" t="s">
        <v>153</v>
      </c>
      <c r="C201" s="124">
        <v>184</v>
      </c>
      <c r="D201" s="125">
        <v>202</v>
      </c>
      <c r="E201" s="124">
        <v>172</v>
      </c>
      <c r="F201" s="124">
        <v>175</v>
      </c>
      <c r="G201" s="124">
        <v>190</v>
      </c>
      <c r="H201" s="125">
        <v>201</v>
      </c>
      <c r="I201" s="135"/>
      <c r="J201" s="135"/>
      <c r="K201" s="124">
        <v>1124</v>
      </c>
      <c r="L201" s="107">
        <f t="shared" si="17"/>
        <v>6</v>
      </c>
      <c r="M201" s="136">
        <f t="shared" si="15"/>
        <v>187.33333333333334</v>
      </c>
      <c r="N201" s="107" t="s">
        <v>99</v>
      </c>
      <c r="O201" s="118" t="s">
        <v>89</v>
      </c>
      <c r="P201" s="96">
        <f t="shared" si="18"/>
        <v>2</v>
      </c>
    </row>
    <row r="202" spans="1:16" ht="16.5" thickBot="1" x14ac:dyDescent="0.25">
      <c r="A202" s="98">
        <v>12</v>
      </c>
      <c r="B202" s="9" t="s">
        <v>19</v>
      </c>
      <c r="C202" s="124">
        <v>195</v>
      </c>
      <c r="D202" s="124">
        <v>184</v>
      </c>
      <c r="E202" s="124">
        <v>156</v>
      </c>
      <c r="F202" s="125">
        <v>215</v>
      </c>
      <c r="G202" s="124">
        <v>161</v>
      </c>
      <c r="H202" s="124">
        <v>170</v>
      </c>
      <c r="I202" s="135"/>
      <c r="J202" s="135"/>
      <c r="K202" s="124">
        <v>1081</v>
      </c>
      <c r="L202" s="107">
        <f t="shared" si="17"/>
        <v>6</v>
      </c>
      <c r="M202" s="13">
        <f t="shared" ref="M202:M233" si="19">SUM(K202/L202)</f>
        <v>180.16666666666666</v>
      </c>
      <c r="N202" s="107" t="s">
        <v>99</v>
      </c>
      <c r="O202" s="118" t="s">
        <v>89</v>
      </c>
      <c r="P202" s="96">
        <f t="shared" si="18"/>
        <v>1</v>
      </c>
    </row>
    <row r="203" spans="1:16" ht="16.5" thickBot="1" x14ac:dyDescent="0.25">
      <c r="A203" s="98">
        <v>13</v>
      </c>
      <c r="B203" s="9" t="s">
        <v>82</v>
      </c>
      <c r="C203" s="124">
        <v>158</v>
      </c>
      <c r="D203" s="124">
        <v>179</v>
      </c>
      <c r="E203" s="124">
        <v>191</v>
      </c>
      <c r="F203" s="124">
        <v>172</v>
      </c>
      <c r="G203" s="124">
        <v>179</v>
      </c>
      <c r="H203" s="124">
        <v>146</v>
      </c>
      <c r="I203" s="135"/>
      <c r="J203" s="135"/>
      <c r="K203" s="124">
        <v>1025</v>
      </c>
      <c r="L203" s="107">
        <f t="shared" si="17"/>
        <v>6</v>
      </c>
      <c r="M203" s="13">
        <f t="shared" si="19"/>
        <v>170.83333333333334</v>
      </c>
      <c r="N203" s="107" t="s">
        <v>99</v>
      </c>
      <c r="O203" s="118" t="s">
        <v>89</v>
      </c>
      <c r="P203" s="96">
        <f t="shared" si="18"/>
        <v>0</v>
      </c>
    </row>
    <row r="204" spans="1:16" ht="16.5" thickBot="1" x14ac:dyDescent="0.25">
      <c r="A204" s="98">
        <v>14</v>
      </c>
      <c r="B204" s="9" t="s">
        <v>152</v>
      </c>
      <c r="C204" s="124">
        <v>139</v>
      </c>
      <c r="D204" s="124">
        <v>149</v>
      </c>
      <c r="E204" s="124">
        <v>181</v>
      </c>
      <c r="F204" s="124">
        <v>181</v>
      </c>
      <c r="G204" s="124">
        <v>195</v>
      </c>
      <c r="H204" s="124">
        <v>141</v>
      </c>
      <c r="I204" s="135"/>
      <c r="J204" s="135"/>
      <c r="K204" s="124">
        <v>986</v>
      </c>
      <c r="L204" s="107">
        <f t="shared" si="17"/>
        <v>6</v>
      </c>
      <c r="M204" s="13">
        <f t="shared" si="19"/>
        <v>164.33333333333334</v>
      </c>
      <c r="N204" s="107" t="s">
        <v>99</v>
      </c>
      <c r="O204" s="118" t="s">
        <v>89</v>
      </c>
      <c r="P204" s="96">
        <f t="shared" si="18"/>
        <v>0</v>
      </c>
    </row>
    <row r="205" spans="1:16" ht="16.5" thickBot="1" x14ac:dyDescent="0.25">
      <c r="A205" s="98">
        <v>15</v>
      </c>
      <c r="B205" s="9" t="s">
        <v>154</v>
      </c>
      <c r="C205" s="124">
        <v>160</v>
      </c>
      <c r="D205" s="124">
        <v>144</v>
      </c>
      <c r="E205" s="124">
        <v>156</v>
      </c>
      <c r="F205" s="124">
        <v>188</v>
      </c>
      <c r="G205" s="124">
        <v>172</v>
      </c>
      <c r="H205" s="124">
        <v>134</v>
      </c>
      <c r="I205" s="135"/>
      <c r="J205" s="135"/>
      <c r="K205" s="124">
        <v>954</v>
      </c>
      <c r="L205" s="107">
        <f t="shared" si="17"/>
        <v>6</v>
      </c>
      <c r="M205" s="13">
        <f t="shared" si="19"/>
        <v>159</v>
      </c>
      <c r="N205" s="107" t="s">
        <v>99</v>
      </c>
      <c r="O205" s="118" t="s">
        <v>89</v>
      </c>
      <c r="P205" s="96">
        <f t="shared" si="18"/>
        <v>0</v>
      </c>
    </row>
    <row r="206" spans="1:16" ht="16.5" thickBot="1" x14ac:dyDescent="0.25">
      <c r="A206" s="98">
        <v>16</v>
      </c>
      <c r="B206" s="9" t="s">
        <v>75</v>
      </c>
      <c r="C206" s="124">
        <v>144</v>
      </c>
      <c r="D206" s="124">
        <v>170</v>
      </c>
      <c r="E206" s="124">
        <v>185</v>
      </c>
      <c r="F206" s="124">
        <v>185</v>
      </c>
      <c r="G206" s="124">
        <v>168</v>
      </c>
      <c r="H206" s="125">
        <v>201</v>
      </c>
      <c r="I206" s="135"/>
      <c r="J206" s="135"/>
      <c r="K206" s="124">
        <v>1053</v>
      </c>
      <c r="L206" s="107">
        <f t="shared" si="17"/>
        <v>6</v>
      </c>
      <c r="M206" s="13">
        <f t="shared" si="19"/>
        <v>175.5</v>
      </c>
      <c r="N206" s="107" t="s">
        <v>99</v>
      </c>
      <c r="O206" s="118" t="s">
        <v>89</v>
      </c>
      <c r="P206" s="96">
        <f t="shared" si="18"/>
        <v>1</v>
      </c>
    </row>
    <row r="207" spans="1:16" ht="16.5" thickBot="1" x14ac:dyDescent="0.25">
      <c r="A207" s="98">
        <v>17</v>
      </c>
      <c r="B207" s="9" t="s">
        <v>39</v>
      </c>
      <c r="C207" s="124">
        <v>191</v>
      </c>
      <c r="D207" s="124">
        <v>173</v>
      </c>
      <c r="E207" s="124">
        <v>150</v>
      </c>
      <c r="F207" s="124">
        <v>182</v>
      </c>
      <c r="G207" s="125">
        <v>201</v>
      </c>
      <c r="H207" s="125">
        <v>200</v>
      </c>
      <c r="I207" s="135"/>
      <c r="J207" s="135"/>
      <c r="K207" s="124">
        <v>1097</v>
      </c>
      <c r="L207" s="107">
        <f t="shared" si="17"/>
        <v>6</v>
      </c>
      <c r="M207" s="13">
        <f t="shared" si="19"/>
        <v>182.83333333333334</v>
      </c>
      <c r="N207" s="107" t="s">
        <v>99</v>
      </c>
      <c r="O207" s="118" t="s">
        <v>89</v>
      </c>
      <c r="P207" s="96">
        <f t="shared" si="18"/>
        <v>2</v>
      </c>
    </row>
    <row r="208" spans="1:16" ht="16.5" thickBot="1" x14ac:dyDescent="0.25">
      <c r="A208" s="98">
        <v>18</v>
      </c>
      <c r="B208" s="9" t="s">
        <v>77</v>
      </c>
      <c r="C208" s="124">
        <v>155</v>
      </c>
      <c r="D208" s="124">
        <v>188</v>
      </c>
      <c r="E208" s="124">
        <v>168</v>
      </c>
      <c r="F208" s="124">
        <v>173</v>
      </c>
      <c r="G208" s="124">
        <v>170</v>
      </c>
      <c r="H208" s="124">
        <v>154</v>
      </c>
      <c r="I208" s="135"/>
      <c r="J208" s="135"/>
      <c r="K208" s="124">
        <v>1008</v>
      </c>
      <c r="L208" s="107">
        <f t="shared" si="17"/>
        <v>6</v>
      </c>
      <c r="M208" s="13">
        <f t="shared" si="19"/>
        <v>168</v>
      </c>
      <c r="N208" s="107" t="s">
        <v>99</v>
      </c>
      <c r="O208" s="118" t="s">
        <v>89</v>
      </c>
      <c r="P208" s="96">
        <f t="shared" si="18"/>
        <v>0</v>
      </c>
    </row>
    <row r="209" spans="1:16" ht="16.5" thickBot="1" x14ac:dyDescent="0.25">
      <c r="A209" s="98">
        <v>19</v>
      </c>
      <c r="B209" s="9" t="s">
        <v>48</v>
      </c>
      <c r="C209" s="124">
        <v>169</v>
      </c>
      <c r="D209" s="124">
        <v>197</v>
      </c>
      <c r="E209" s="124">
        <v>185</v>
      </c>
      <c r="F209" s="124">
        <v>158</v>
      </c>
      <c r="G209" s="124">
        <v>190</v>
      </c>
      <c r="H209" s="124">
        <v>129</v>
      </c>
      <c r="I209" s="135"/>
      <c r="J209" s="135"/>
      <c r="K209" s="124">
        <v>1028</v>
      </c>
      <c r="L209" s="107">
        <f t="shared" si="17"/>
        <v>6</v>
      </c>
      <c r="M209" s="13">
        <f t="shared" si="19"/>
        <v>171.33333333333334</v>
      </c>
      <c r="N209" s="107" t="s">
        <v>99</v>
      </c>
      <c r="O209" s="118" t="s">
        <v>89</v>
      </c>
      <c r="P209" s="96">
        <f t="shared" si="18"/>
        <v>0</v>
      </c>
    </row>
    <row r="210" spans="1:16" ht="16.5" thickBot="1" x14ac:dyDescent="0.25">
      <c r="A210" s="98">
        <v>20</v>
      </c>
      <c r="B210" s="9" t="s">
        <v>83</v>
      </c>
      <c r="C210" s="124">
        <v>147</v>
      </c>
      <c r="D210" s="124">
        <v>174</v>
      </c>
      <c r="E210" s="124">
        <v>151</v>
      </c>
      <c r="F210" s="125">
        <v>207</v>
      </c>
      <c r="G210" s="124">
        <v>160</v>
      </c>
      <c r="H210" s="125">
        <v>211</v>
      </c>
      <c r="I210" s="135"/>
      <c r="J210" s="135"/>
      <c r="K210" s="124">
        <v>1050</v>
      </c>
      <c r="L210" s="107">
        <f t="shared" si="17"/>
        <v>6</v>
      </c>
      <c r="M210" s="13">
        <f t="shared" si="19"/>
        <v>175</v>
      </c>
      <c r="N210" s="107" t="s">
        <v>99</v>
      </c>
      <c r="O210" s="133" t="s">
        <v>89</v>
      </c>
      <c r="P210" s="96">
        <f t="shared" si="18"/>
        <v>2</v>
      </c>
    </row>
    <row r="211" spans="1:16" ht="16.5" thickBot="1" x14ac:dyDescent="0.25">
      <c r="A211" s="98">
        <v>21</v>
      </c>
      <c r="B211" s="9" t="s">
        <v>76</v>
      </c>
      <c r="C211" s="124">
        <v>165</v>
      </c>
      <c r="D211" s="124">
        <v>197</v>
      </c>
      <c r="E211" s="124">
        <v>125</v>
      </c>
      <c r="F211" s="124">
        <v>190</v>
      </c>
      <c r="G211" s="124">
        <v>151</v>
      </c>
      <c r="H211" s="124">
        <v>176</v>
      </c>
      <c r="I211" s="135"/>
      <c r="J211" s="135"/>
      <c r="K211" s="124">
        <v>1004</v>
      </c>
      <c r="L211" s="107">
        <f t="shared" si="17"/>
        <v>6</v>
      </c>
      <c r="M211" s="13">
        <f t="shared" si="19"/>
        <v>167.33333333333334</v>
      </c>
      <c r="N211" s="107" t="s">
        <v>99</v>
      </c>
      <c r="O211" s="118" t="s">
        <v>89</v>
      </c>
      <c r="P211" s="96">
        <f t="shared" si="18"/>
        <v>0</v>
      </c>
    </row>
    <row r="212" spans="1:16" ht="16.5" thickBot="1" x14ac:dyDescent="0.25">
      <c r="A212" s="98">
        <v>22</v>
      </c>
      <c r="B212" s="9" t="s">
        <v>66</v>
      </c>
      <c r="C212" s="125">
        <v>207</v>
      </c>
      <c r="D212" s="124">
        <v>180</v>
      </c>
      <c r="E212" s="124">
        <v>143</v>
      </c>
      <c r="F212" s="124">
        <v>102</v>
      </c>
      <c r="G212" s="124">
        <v>183</v>
      </c>
      <c r="H212" s="124">
        <v>165</v>
      </c>
      <c r="I212" s="135"/>
      <c r="J212" s="135"/>
      <c r="K212" s="124">
        <v>980</v>
      </c>
      <c r="L212" s="107">
        <f t="shared" si="17"/>
        <v>6</v>
      </c>
      <c r="M212" s="13">
        <f t="shared" si="19"/>
        <v>163.33333333333334</v>
      </c>
      <c r="N212" s="107" t="s">
        <v>99</v>
      </c>
      <c r="O212" s="118" t="s">
        <v>89</v>
      </c>
      <c r="P212" s="96">
        <f t="shared" si="18"/>
        <v>1</v>
      </c>
    </row>
    <row r="213" spans="1:16" ht="16.5" thickBot="1" x14ac:dyDescent="0.25">
      <c r="A213" s="98">
        <v>23</v>
      </c>
      <c r="B213" s="9" t="s">
        <v>81</v>
      </c>
      <c r="C213" s="124">
        <v>179</v>
      </c>
      <c r="D213" s="124">
        <v>153</v>
      </c>
      <c r="E213" s="124">
        <v>138</v>
      </c>
      <c r="F213" s="124">
        <v>129</v>
      </c>
      <c r="G213" s="125">
        <v>201</v>
      </c>
      <c r="H213" s="124">
        <v>160</v>
      </c>
      <c r="I213" s="135"/>
      <c r="J213" s="135"/>
      <c r="K213" s="124">
        <v>960</v>
      </c>
      <c r="L213" s="107">
        <f t="shared" si="17"/>
        <v>6</v>
      </c>
      <c r="M213" s="13">
        <f t="shared" si="19"/>
        <v>160</v>
      </c>
      <c r="N213" s="107" t="s">
        <v>99</v>
      </c>
      <c r="O213" s="118" t="s">
        <v>89</v>
      </c>
      <c r="P213" s="96">
        <f t="shared" si="18"/>
        <v>1</v>
      </c>
    </row>
    <row r="214" spans="1:16" ht="16.5" thickBot="1" x14ac:dyDescent="0.25">
      <c r="A214" s="98">
        <v>24</v>
      </c>
      <c r="B214" s="9" t="s">
        <v>67</v>
      </c>
      <c r="C214" s="124">
        <v>124</v>
      </c>
      <c r="D214" s="124">
        <v>143</v>
      </c>
      <c r="E214" s="124">
        <v>157</v>
      </c>
      <c r="F214" s="124">
        <v>197</v>
      </c>
      <c r="G214" s="124">
        <v>183</v>
      </c>
      <c r="H214" s="124">
        <v>183</v>
      </c>
      <c r="I214" s="135"/>
      <c r="J214" s="135"/>
      <c r="K214" s="124">
        <v>987</v>
      </c>
      <c r="L214" s="107">
        <f t="shared" si="17"/>
        <v>6</v>
      </c>
      <c r="M214" s="13">
        <f t="shared" si="19"/>
        <v>164.5</v>
      </c>
      <c r="N214" s="107" t="s">
        <v>99</v>
      </c>
      <c r="O214" s="118" t="s">
        <v>89</v>
      </c>
      <c r="P214" s="96">
        <f t="shared" si="18"/>
        <v>0</v>
      </c>
    </row>
    <row r="215" spans="1:16" ht="16.5" thickBot="1" x14ac:dyDescent="0.25">
      <c r="A215" s="98">
        <v>25</v>
      </c>
      <c r="B215" s="9" t="s">
        <v>40</v>
      </c>
      <c r="C215" s="124">
        <v>167</v>
      </c>
      <c r="D215" s="124">
        <v>147</v>
      </c>
      <c r="E215" s="124">
        <v>166</v>
      </c>
      <c r="F215" s="124">
        <v>145</v>
      </c>
      <c r="G215" s="124">
        <v>177</v>
      </c>
      <c r="H215" s="124">
        <v>199</v>
      </c>
      <c r="I215" s="135"/>
      <c r="J215" s="135"/>
      <c r="K215" s="124">
        <v>1001</v>
      </c>
      <c r="L215" s="107">
        <f t="shared" si="17"/>
        <v>6</v>
      </c>
      <c r="M215" s="13">
        <f t="shared" si="19"/>
        <v>166.83333333333334</v>
      </c>
      <c r="N215" s="107" t="s">
        <v>99</v>
      </c>
      <c r="O215" s="118" t="s">
        <v>89</v>
      </c>
      <c r="P215" s="96">
        <f t="shared" si="18"/>
        <v>0</v>
      </c>
    </row>
    <row r="216" spans="1:16" ht="16.5" thickBot="1" x14ac:dyDescent="0.25">
      <c r="A216" s="98">
        <v>26</v>
      </c>
      <c r="B216" s="9" t="s">
        <v>38</v>
      </c>
      <c r="C216" s="124">
        <v>155</v>
      </c>
      <c r="D216" s="124">
        <v>134</v>
      </c>
      <c r="E216" s="125">
        <v>212</v>
      </c>
      <c r="F216" s="124">
        <v>193</v>
      </c>
      <c r="G216" s="124">
        <v>137</v>
      </c>
      <c r="H216" s="124">
        <v>132</v>
      </c>
      <c r="I216" s="135"/>
      <c r="J216" s="135"/>
      <c r="K216" s="124">
        <v>963</v>
      </c>
      <c r="L216" s="107">
        <f t="shared" si="17"/>
        <v>6</v>
      </c>
      <c r="M216" s="13">
        <f t="shared" si="19"/>
        <v>160.5</v>
      </c>
      <c r="N216" s="107" t="s">
        <v>99</v>
      </c>
      <c r="O216" s="118" t="s">
        <v>89</v>
      </c>
      <c r="P216" s="96">
        <f t="shared" si="18"/>
        <v>1</v>
      </c>
    </row>
    <row r="217" spans="1:16" ht="16.5" thickBot="1" x14ac:dyDescent="0.25">
      <c r="A217" s="98">
        <v>27</v>
      </c>
      <c r="B217" s="9" t="s">
        <v>158</v>
      </c>
      <c r="C217" s="124">
        <v>190</v>
      </c>
      <c r="D217" s="124">
        <v>138</v>
      </c>
      <c r="E217" s="124">
        <v>135</v>
      </c>
      <c r="F217" s="124">
        <v>145</v>
      </c>
      <c r="G217" s="124">
        <v>171</v>
      </c>
      <c r="H217" s="124">
        <v>193</v>
      </c>
      <c r="I217" s="135"/>
      <c r="J217" s="135"/>
      <c r="K217" s="124">
        <v>972</v>
      </c>
      <c r="L217" s="107">
        <f t="shared" si="17"/>
        <v>6</v>
      </c>
      <c r="M217" s="13">
        <f t="shared" si="19"/>
        <v>162</v>
      </c>
      <c r="N217" s="107" t="s">
        <v>99</v>
      </c>
      <c r="O217" s="118" t="s">
        <v>89</v>
      </c>
      <c r="P217" s="96">
        <f t="shared" si="18"/>
        <v>0</v>
      </c>
    </row>
    <row r="218" spans="1:16" ht="16.5" thickBot="1" x14ac:dyDescent="0.25">
      <c r="A218" s="98">
        <v>28</v>
      </c>
      <c r="B218" s="9" t="s">
        <v>146</v>
      </c>
      <c r="C218" s="124">
        <v>167</v>
      </c>
      <c r="D218" s="124">
        <v>135</v>
      </c>
      <c r="E218" s="125">
        <v>202</v>
      </c>
      <c r="F218" s="124">
        <v>151</v>
      </c>
      <c r="G218" s="124">
        <v>190</v>
      </c>
      <c r="H218" s="124">
        <v>170</v>
      </c>
      <c r="I218" s="135"/>
      <c r="J218" s="135"/>
      <c r="K218" s="124">
        <v>1015</v>
      </c>
      <c r="L218" s="107">
        <f t="shared" si="17"/>
        <v>6</v>
      </c>
      <c r="M218" s="13">
        <f t="shared" si="19"/>
        <v>169.16666666666666</v>
      </c>
      <c r="N218" s="107" t="s">
        <v>99</v>
      </c>
      <c r="O218" s="118" t="s">
        <v>89</v>
      </c>
      <c r="P218" s="96">
        <f t="shared" si="18"/>
        <v>1</v>
      </c>
    </row>
    <row r="219" spans="1:16" ht="16.5" thickBot="1" x14ac:dyDescent="0.25">
      <c r="A219" s="98">
        <v>29</v>
      </c>
      <c r="B219" s="9" t="s">
        <v>25</v>
      </c>
      <c r="C219" s="124">
        <v>164</v>
      </c>
      <c r="D219" s="125">
        <v>227</v>
      </c>
      <c r="E219" s="124">
        <v>191</v>
      </c>
      <c r="F219" s="125">
        <v>225</v>
      </c>
      <c r="G219" s="124">
        <v>178</v>
      </c>
      <c r="H219" s="124">
        <v>185</v>
      </c>
      <c r="I219" s="135"/>
      <c r="J219" s="135"/>
      <c r="K219" s="124">
        <v>1170</v>
      </c>
      <c r="L219" s="107">
        <f t="shared" si="17"/>
        <v>6</v>
      </c>
      <c r="M219" s="13">
        <f t="shared" si="19"/>
        <v>195</v>
      </c>
      <c r="N219" s="107" t="s">
        <v>100</v>
      </c>
      <c r="O219" s="118" t="s">
        <v>89</v>
      </c>
      <c r="P219" s="96">
        <f t="shared" si="18"/>
        <v>2</v>
      </c>
    </row>
    <row r="220" spans="1:16" ht="16.5" thickBot="1" x14ac:dyDescent="0.25">
      <c r="A220" s="98">
        <v>30</v>
      </c>
      <c r="B220" s="9" t="s">
        <v>65</v>
      </c>
      <c r="C220" s="124">
        <v>180</v>
      </c>
      <c r="D220" s="125">
        <v>212</v>
      </c>
      <c r="E220" s="125">
        <v>233</v>
      </c>
      <c r="F220" s="125">
        <v>204</v>
      </c>
      <c r="G220" s="125">
        <v>206</v>
      </c>
      <c r="H220" s="124">
        <v>164</v>
      </c>
      <c r="I220" s="135"/>
      <c r="J220" s="135"/>
      <c r="K220" s="124">
        <v>1199</v>
      </c>
      <c r="L220" s="107">
        <f t="shared" si="17"/>
        <v>6</v>
      </c>
      <c r="M220" s="13">
        <f t="shared" si="19"/>
        <v>199.83333333333334</v>
      </c>
      <c r="N220" s="107" t="s">
        <v>100</v>
      </c>
      <c r="O220" s="118" t="s">
        <v>89</v>
      </c>
      <c r="P220" s="96">
        <f t="shared" si="18"/>
        <v>4</v>
      </c>
    </row>
    <row r="221" spans="1:16" ht="16.5" thickBot="1" x14ac:dyDescent="0.25">
      <c r="A221" s="98">
        <v>31</v>
      </c>
      <c r="B221" s="9" t="s">
        <v>43</v>
      </c>
      <c r="C221" s="124">
        <v>195</v>
      </c>
      <c r="D221" s="124">
        <v>177</v>
      </c>
      <c r="E221" s="124">
        <v>176</v>
      </c>
      <c r="F221" s="124">
        <v>157</v>
      </c>
      <c r="G221" s="124">
        <v>192</v>
      </c>
      <c r="H221" s="124">
        <v>178</v>
      </c>
      <c r="I221" s="135"/>
      <c r="J221" s="135"/>
      <c r="K221" s="124">
        <v>1075</v>
      </c>
      <c r="L221" s="107">
        <f t="shared" si="17"/>
        <v>6</v>
      </c>
      <c r="M221" s="13">
        <f t="shared" si="19"/>
        <v>179.16666666666666</v>
      </c>
      <c r="N221" s="107" t="s">
        <v>100</v>
      </c>
      <c r="O221" s="118" t="s">
        <v>89</v>
      </c>
      <c r="P221" s="96">
        <f t="shared" si="18"/>
        <v>0</v>
      </c>
    </row>
    <row r="222" spans="1:16" ht="16.5" thickBot="1" x14ac:dyDescent="0.25">
      <c r="A222" s="98">
        <v>32</v>
      </c>
      <c r="B222" s="9" t="s">
        <v>57</v>
      </c>
      <c r="C222" s="124">
        <v>194</v>
      </c>
      <c r="D222" s="125">
        <v>203</v>
      </c>
      <c r="E222" s="125">
        <v>206</v>
      </c>
      <c r="F222" s="124">
        <v>147</v>
      </c>
      <c r="G222" s="124">
        <v>166</v>
      </c>
      <c r="H222" s="124">
        <v>159</v>
      </c>
      <c r="I222" s="135"/>
      <c r="J222" s="135"/>
      <c r="K222" s="124">
        <v>1075</v>
      </c>
      <c r="L222" s="107">
        <f t="shared" si="17"/>
        <v>6</v>
      </c>
      <c r="M222" s="13">
        <f t="shared" si="19"/>
        <v>179.16666666666666</v>
      </c>
      <c r="N222" s="107" t="s">
        <v>100</v>
      </c>
      <c r="O222" s="118" t="s">
        <v>89</v>
      </c>
      <c r="P222" s="96">
        <f t="shared" si="18"/>
        <v>2</v>
      </c>
    </row>
    <row r="223" spans="1:16" ht="16.5" thickBot="1" x14ac:dyDescent="0.25">
      <c r="A223" s="98">
        <v>33</v>
      </c>
      <c r="B223" s="9" t="s">
        <v>79</v>
      </c>
      <c r="C223" s="124">
        <v>183</v>
      </c>
      <c r="D223" s="124">
        <v>171</v>
      </c>
      <c r="E223" s="124">
        <v>195</v>
      </c>
      <c r="F223" s="124">
        <v>175</v>
      </c>
      <c r="G223" s="124">
        <v>167</v>
      </c>
      <c r="H223" s="124">
        <v>152</v>
      </c>
      <c r="I223" s="135"/>
      <c r="J223" s="135"/>
      <c r="K223" s="124">
        <v>1043</v>
      </c>
      <c r="L223" s="107">
        <f t="shared" si="17"/>
        <v>6</v>
      </c>
      <c r="M223" s="13">
        <f t="shared" si="19"/>
        <v>173.83333333333334</v>
      </c>
      <c r="N223" s="107" t="s">
        <v>100</v>
      </c>
      <c r="O223" s="118" t="s">
        <v>89</v>
      </c>
      <c r="P223" s="96">
        <f t="shared" si="18"/>
        <v>0</v>
      </c>
    </row>
    <row r="224" spans="1:16" ht="16.5" thickBot="1" x14ac:dyDescent="0.25">
      <c r="A224" s="98">
        <v>34</v>
      </c>
      <c r="B224" s="9" t="s">
        <v>32</v>
      </c>
      <c r="C224" s="124">
        <v>125</v>
      </c>
      <c r="D224" s="124">
        <v>186</v>
      </c>
      <c r="E224" s="124">
        <v>140</v>
      </c>
      <c r="F224" s="124">
        <v>160</v>
      </c>
      <c r="G224" s="124">
        <v>174</v>
      </c>
      <c r="H224" s="124">
        <v>189</v>
      </c>
      <c r="I224" s="135"/>
      <c r="J224" s="135"/>
      <c r="K224" s="124">
        <v>974</v>
      </c>
      <c r="L224" s="107">
        <f t="shared" si="17"/>
        <v>6</v>
      </c>
      <c r="M224" s="13">
        <f t="shared" si="19"/>
        <v>162.33333333333334</v>
      </c>
      <c r="N224" s="107" t="s">
        <v>100</v>
      </c>
      <c r="O224" s="118" t="s">
        <v>89</v>
      </c>
      <c r="P224" s="96">
        <f t="shared" si="18"/>
        <v>0</v>
      </c>
    </row>
    <row r="225" spans="1:16" ht="16.5" thickBot="1" x14ac:dyDescent="0.25">
      <c r="A225" s="98">
        <v>35</v>
      </c>
      <c r="B225" s="9" t="s">
        <v>21</v>
      </c>
      <c r="C225" s="124">
        <v>170</v>
      </c>
      <c r="D225" s="124">
        <v>141</v>
      </c>
      <c r="E225" s="124">
        <v>181</v>
      </c>
      <c r="F225" s="124">
        <v>180</v>
      </c>
      <c r="G225" s="124">
        <v>179</v>
      </c>
      <c r="H225" s="124">
        <v>179</v>
      </c>
      <c r="I225" s="135"/>
      <c r="J225" s="135"/>
      <c r="K225" s="124">
        <v>1030</v>
      </c>
      <c r="L225" s="107">
        <f t="shared" si="17"/>
        <v>6</v>
      </c>
      <c r="M225" s="13">
        <f t="shared" si="19"/>
        <v>171.66666666666666</v>
      </c>
      <c r="N225" s="107" t="s">
        <v>100</v>
      </c>
      <c r="O225" s="118" t="s">
        <v>89</v>
      </c>
      <c r="P225" s="96">
        <f t="shared" si="18"/>
        <v>0</v>
      </c>
    </row>
    <row r="226" spans="1:16" ht="16.5" thickBot="1" x14ac:dyDescent="0.25">
      <c r="A226" s="98">
        <v>36</v>
      </c>
      <c r="B226" s="9" t="s">
        <v>30</v>
      </c>
      <c r="C226" s="125">
        <v>210</v>
      </c>
      <c r="D226" s="124">
        <v>139</v>
      </c>
      <c r="E226" s="124">
        <v>167</v>
      </c>
      <c r="F226" s="124">
        <v>101</v>
      </c>
      <c r="G226" s="124">
        <v>147</v>
      </c>
      <c r="H226" s="124">
        <v>140</v>
      </c>
      <c r="I226" s="135"/>
      <c r="J226" s="135"/>
      <c r="K226" s="124">
        <v>904</v>
      </c>
      <c r="L226" s="107">
        <f t="shared" si="17"/>
        <v>6</v>
      </c>
      <c r="M226" s="13">
        <f t="shared" si="19"/>
        <v>150.66666666666666</v>
      </c>
      <c r="N226" s="107" t="s">
        <v>100</v>
      </c>
      <c r="O226" s="118" t="s">
        <v>89</v>
      </c>
      <c r="P226" s="96">
        <f t="shared" si="18"/>
        <v>1</v>
      </c>
    </row>
    <row r="227" spans="1:16" ht="16.5" thickBot="1" x14ac:dyDescent="0.25">
      <c r="A227" s="98">
        <v>37</v>
      </c>
      <c r="B227" s="9" t="s">
        <v>41</v>
      </c>
      <c r="C227" s="124">
        <v>158</v>
      </c>
      <c r="D227" s="124">
        <v>158</v>
      </c>
      <c r="E227" s="124">
        <v>167</v>
      </c>
      <c r="F227" s="125">
        <v>206</v>
      </c>
      <c r="G227" s="124">
        <v>175</v>
      </c>
      <c r="H227" s="124">
        <v>158</v>
      </c>
      <c r="I227" s="135"/>
      <c r="J227" s="135"/>
      <c r="K227" s="124">
        <v>1022</v>
      </c>
      <c r="L227" s="107">
        <f t="shared" si="17"/>
        <v>6</v>
      </c>
      <c r="M227" s="136">
        <f t="shared" si="19"/>
        <v>170.33333333333334</v>
      </c>
      <c r="N227" s="107" t="s">
        <v>100</v>
      </c>
      <c r="O227" s="118" t="s">
        <v>89</v>
      </c>
      <c r="P227" s="96">
        <f t="shared" si="18"/>
        <v>1</v>
      </c>
    </row>
    <row r="228" spans="1:16" ht="16.5" thickBot="1" x14ac:dyDescent="0.25">
      <c r="A228" s="98">
        <v>38</v>
      </c>
      <c r="B228" s="9" t="s">
        <v>29</v>
      </c>
      <c r="C228" s="124">
        <v>152</v>
      </c>
      <c r="D228" s="124">
        <v>107</v>
      </c>
      <c r="E228" s="124">
        <v>144</v>
      </c>
      <c r="F228" s="124">
        <v>159</v>
      </c>
      <c r="G228" s="125">
        <v>208</v>
      </c>
      <c r="H228" s="124">
        <v>117</v>
      </c>
      <c r="I228" s="135"/>
      <c r="J228" s="135"/>
      <c r="K228" s="124">
        <v>887</v>
      </c>
      <c r="L228" s="107">
        <f t="shared" si="17"/>
        <v>6</v>
      </c>
      <c r="M228" s="13">
        <f t="shared" si="19"/>
        <v>147.83333333333334</v>
      </c>
      <c r="N228" s="107" t="s">
        <v>100</v>
      </c>
      <c r="O228" s="118" t="s">
        <v>89</v>
      </c>
      <c r="P228" s="96">
        <f t="shared" si="18"/>
        <v>1</v>
      </c>
    </row>
    <row r="229" spans="1:16" ht="16.5" thickBot="1" x14ac:dyDescent="0.25">
      <c r="A229" s="98">
        <v>39</v>
      </c>
      <c r="B229" s="9" t="s">
        <v>24</v>
      </c>
      <c r="C229" s="124">
        <v>161</v>
      </c>
      <c r="D229" s="124">
        <v>166</v>
      </c>
      <c r="E229" s="124">
        <v>166</v>
      </c>
      <c r="F229" s="124">
        <v>144</v>
      </c>
      <c r="G229" s="124">
        <v>145</v>
      </c>
      <c r="H229" s="124">
        <v>153</v>
      </c>
      <c r="I229" s="135"/>
      <c r="J229" s="135"/>
      <c r="K229" s="124">
        <v>935</v>
      </c>
      <c r="L229" s="107">
        <f t="shared" si="17"/>
        <v>6</v>
      </c>
      <c r="M229" s="13">
        <f t="shared" si="19"/>
        <v>155.83333333333334</v>
      </c>
      <c r="N229" s="107" t="s">
        <v>100</v>
      </c>
      <c r="O229" s="118" t="s">
        <v>89</v>
      </c>
      <c r="P229" s="96">
        <f t="shared" si="18"/>
        <v>0</v>
      </c>
    </row>
    <row r="230" spans="1:16" ht="16.5" thickBot="1" x14ac:dyDescent="0.25">
      <c r="A230" s="98">
        <v>40</v>
      </c>
      <c r="B230" s="9" t="s">
        <v>26</v>
      </c>
      <c r="C230" s="124">
        <v>155</v>
      </c>
      <c r="D230" s="124">
        <v>159</v>
      </c>
      <c r="E230" s="124">
        <v>150</v>
      </c>
      <c r="F230" s="124">
        <v>158</v>
      </c>
      <c r="G230" s="124">
        <v>120</v>
      </c>
      <c r="H230" s="124">
        <v>130</v>
      </c>
      <c r="I230" s="135"/>
      <c r="J230" s="135"/>
      <c r="K230" s="124">
        <v>872</v>
      </c>
      <c r="L230" s="107">
        <f t="shared" si="17"/>
        <v>6</v>
      </c>
      <c r="M230" s="13">
        <f t="shared" si="19"/>
        <v>145.33333333333334</v>
      </c>
      <c r="N230" s="107" t="s">
        <v>100</v>
      </c>
      <c r="O230" s="118" t="s">
        <v>89</v>
      </c>
      <c r="P230" s="96">
        <f t="shared" si="18"/>
        <v>0</v>
      </c>
    </row>
    <row r="231" spans="1:16" ht="16.5" thickBot="1" x14ac:dyDescent="0.25">
      <c r="A231" s="98">
        <v>41</v>
      </c>
      <c r="B231" s="9" t="s">
        <v>140</v>
      </c>
      <c r="C231" s="124">
        <v>181</v>
      </c>
      <c r="D231" s="124">
        <v>107</v>
      </c>
      <c r="E231" s="124">
        <v>142</v>
      </c>
      <c r="F231" s="124">
        <v>175</v>
      </c>
      <c r="G231" s="124">
        <v>149</v>
      </c>
      <c r="H231" s="124">
        <v>183</v>
      </c>
      <c r="I231" s="135"/>
      <c r="J231" s="135"/>
      <c r="K231" s="124">
        <v>937</v>
      </c>
      <c r="L231" s="107">
        <f t="shared" si="17"/>
        <v>6</v>
      </c>
      <c r="M231" s="13">
        <f t="shared" si="19"/>
        <v>156.16666666666666</v>
      </c>
      <c r="N231" s="107" t="s">
        <v>100</v>
      </c>
      <c r="O231" s="118" t="s">
        <v>89</v>
      </c>
      <c r="P231" s="96">
        <f t="shared" si="18"/>
        <v>0</v>
      </c>
    </row>
    <row r="232" spans="1:16" ht="16.5" thickBot="1" x14ac:dyDescent="0.25">
      <c r="A232" s="98">
        <v>42</v>
      </c>
      <c r="B232" s="9" t="s">
        <v>141</v>
      </c>
      <c r="C232" s="124">
        <v>163</v>
      </c>
      <c r="D232" s="124">
        <v>143</v>
      </c>
      <c r="E232" s="124">
        <v>159</v>
      </c>
      <c r="F232" s="124">
        <v>132</v>
      </c>
      <c r="G232" s="124">
        <v>136</v>
      </c>
      <c r="H232" s="124">
        <v>129</v>
      </c>
      <c r="I232" s="135"/>
      <c r="J232" s="135"/>
      <c r="K232" s="124">
        <v>862</v>
      </c>
      <c r="L232" s="107">
        <f t="shared" si="17"/>
        <v>6</v>
      </c>
      <c r="M232" s="13">
        <f t="shared" si="19"/>
        <v>143.66666666666666</v>
      </c>
      <c r="N232" s="107" t="s">
        <v>100</v>
      </c>
      <c r="O232" s="118" t="s">
        <v>89</v>
      </c>
      <c r="P232" s="96">
        <f t="shared" si="18"/>
        <v>0</v>
      </c>
    </row>
    <row r="233" spans="1:16" ht="16.5" thickBot="1" x14ac:dyDescent="0.25">
      <c r="A233" s="98">
        <v>43</v>
      </c>
      <c r="B233" s="9" t="s">
        <v>143</v>
      </c>
      <c r="C233" s="124">
        <v>184</v>
      </c>
      <c r="D233" s="124">
        <v>179</v>
      </c>
      <c r="E233" s="124">
        <v>115</v>
      </c>
      <c r="F233" s="124">
        <v>175</v>
      </c>
      <c r="G233" s="124">
        <v>139</v>
      </c>
      <c r="H233" s="124">
        <v>182</v>
      </c>
      <c r="I233" s="135"/>
      <c r="J233" s="135"/>
      <c r="K233" s="124">
        <v>974</v>
      </c>
      <c r="L233" s="107">
        <f t="shared" si="17"/>
        <v>6</v>
      </c>
      <c r="M233" s="13">
        <f t="shared" si="19"/>
        <v>162.33333333333334</v>
      </c>
      <c r="N233" s="107" t="s">
        <v>100</v>
      </c>
      <c r="O233" s="118" t="s">
        <v>89</v>
      </c>
      <c r="P233" s="96">
        <f t="shared" si="18"/>
        <v>0</v>
      </c>
    </row>
    <row r="234" spans="1:16" ht="16.5" thickBot="1" x14ac:dyDescent="0.25">
      <c r="A234" s="98">
        <v>44</v>
      </c>
      <c r="B234" s="9" t="s">
        <v>46</v>
      </c>
      <c r="C234" s="124">
        <v>156</v>
      </c>
      <c r="D234" s="125">
        <v>235</v>
      </c>
      <c r="E234" s="124">
        <v>177</v>
      </c>
      <c r="F234" s="124">
        <v>177</v>
      </c>
      <c r="G234" s="124">
        <v>163</v>
      </c>
      <c r="H234" s="124">
        <v>183</v>
      </c>
      <c r="I234" s="135"/>
      <c r="J234" s="135"/>
      <c r="K234" s="124">
        <v>1091</v>
      </c>
      <c r="L234" s="107">
        <f t="shared" si="17"/>
        <v>6</v>
      </c>
      <c r="M234" s="13">
        <f t="shared" ref="M234:M265" si="20">SUM(K234/L234)</f>
        <v>181.83333333333334</v>
      </c>
      <c r="N234" s="107" t="s">
        <v>100</v>
      </c>
      <c r="O234" s="118" t="s">
        <v>89</v>
      </c>
      <c r="P234" s="96">
        <f t="shared" si="18"/>
        <v>1</v>
      </c>
    </row>
    <row r="235" spans="1:16" ht="16.5" thickBot="1" x14ac:dyDescent="0.25">
      <c r="A235" s="98">
        <v>45</v>
      </c>
      <c r="B235" s="9" t="s">
        <v>68</v>
      </c>
      <c r="C235" s="124">
        <v>169</v>
      </c>
      <c r="D235" s="124">
        <v>188</v>
      </c>
      <c r="E235" s="124">
        <v>189</v>
      </c>
      <c r="F235" s="124">
        <v>143</v>
      </c>
      <c r="G235" s="124">
        <v>173</v>
      </c>
      <c r="H235" s="124">
        <v>177</v>
      </c>
      <c r="I235" s="135"/>
      <c r="J235" s="135"/>
      <c r="K235" s="124">
        <v>1039</v>
      </c>
      <c r="L235" s="107">
        <f t="shared" si="17"/>
        <v>6</v>
      </c>
      <c r="M235" s="13">
        <f t="shared" si="20"/>
        <v>173.16666666666666</v>
      </c>
      <c r="N235" s="107" t="s">
        <v>100</v>
      </c>
      <c r="O235" s="118" t="s">
        <v>89</v>
      </c>
      <c r="P235" s="96">
        <f t="shared" si="18"/>
        <v>0</v>
      </c>
    </row>
    <row r="236" spans="1:16" ht="16.5" thickBot="1" x14ac:dyDescent="0.25">
      <c r="A236" s="98">
        <v>46</v>
      </c>
      <c r="B236" s="9" t="s">
        <v>45</v>
      </c>
      <c r="C236" s="125">
        <v>200</v>
      </c>
      <c r="D236" s="124">
        <v>175</v>
      </c>
      <c r="E236" s="124">
        <v>158</v>
      </c>
      <c r="F236" s="124">
        <v>169</v>
      </c>
      <c r="G236" s="124">
        <v>167</v>
      </c>
      <c r="H236" s="124">
        <v>161</v>
      </c>
      <c r="I236" s="135"/>
      <c r="J236" s="135"/>
      <c r="K236" s="124">
        <v>1030</v>
      </c>
      <c r="L236" s="107">
        <f t="shared" si="17"/>
        <v>6</v>
      </c>
      <c r="M236" s="13">
        <f t="shared" si="20"/>
        <v>171.66666666666666</v>
      </c>
      <c r="N236" s="107" t="s">
        <v>100</v>
      </c>
      <c r="O236" s="118" t="s">
        <v>89</v>
      </c>
      <c r="P236" s="96">
        <f t="shared" si="18"/>
        <v>1</v>
      </c>
    </row>
    <row r="237" spans="1:16" ht="16.5" thickBot="1" x14ac:dyDescent="0.25">
      <c r="A237" s="98">
        <v>47</v>
      </c>
      <c r="B237" s="9" t="s">
        <v>149</v>
      </c>
      <c r="C237" s="124">
        <v>150</v>
      </c>
      <c r="D237" s="124">
        <v>156</v>
      </c>
      <c r="E237" s="124">
        <v>195</v>
      </c>
      <c r="F237" s="124">
        <v>156</v>
      </c>
      <c r="G237" s="124">
        <v>167</v>
      </c>
      <c r="H237" s="124">
        <v>175</v>
      </c>
      <c r="I237" s="135"/>
      <c r="J237" s="135"/>
      <c r="K237" s="124">
        <v>999</v>
      </c>
      <c r="L237" s="107">
        <f t="shared" si="17"/>
        <v>6</v>
      </c>
      <c r="M237" s="13">
        <f t="shared" si="20"/>
        <v>166.5</v>
      </c>
      <c r="N237" s="107" t="s">
        <v>100</v>
      </c>
      <c r="O237" s="118" t="s">
        <v>89</v>
      </c>
      <c r="P237" s="96">
        <f t="shared" si="18"/>
        <v>0</v>
      </c>
    </row>
    <row r="238" spans="1:16" ht="16.5" thickBot="1" x14ac:dyDescent="0.25">
      <c r="A238" s="98">
        <v>48</v>
      </c>
      <c r="B238" s="9" t="s">
        <v>56</v>
      </c>
      <c r="C238" s="125">
        <v>209</v>
      </c>
      <c r="D238" s="124">
        <v>150</v>
      </c>
      <c r="E238" s="124">
        <v>159</v>
      </c>
      <c r="F238" s="124">
        <v>168</v>
      </c>
      <c r="G238" s="124">
        <v>148</v>
      </c>
      <c r="H238" s="124">
        <v>136</v>
      </c>
      <c r="I238" s="135"/>
      <c r="J238" s="135"/>
      <c r="K238" s="124">
        <v>970</v>
      </c>
      <c r="L238" s="107">
        <f t="shared" si="17"/>
        <v>6</v>
      </c>
      <c r="M238" s="13">
        <f t="shared" si="20"/>
        <v>161.66666666666666</v>
      </c>
      <c r="N238" s="107" t="s">
        <v>100</v>
      </c>
      <c r="O238" s="118" t="s">
        <v>89</v>
      </c>
      <c r="P238" s="96">
        <f t="shared" si="18"/>
        <v>1</v>
      </c>
    </row>
    <row r="239" spans="1:16" ht="16.5" thickBot="1" x14ac:dyDescent="0.25">
      <c r="A239" s="98">
        <v>49</v>
      </c>
      <c r="B239" s="9" t="s">
        <v>27</v>
      </c>
      <c r="C239" s="124">
        <v>104</v>
      </c>
      <c r="D239" s="124">
        <v>169</v>
      </c>
      <c r="E239" s="124">
        <v>120</v>
      </c>
      <c r="F239" s="124">
        <v>170</v>
      </c>
      <c r="G239" s="124">
        <v>146</v>
      </c>
      <c r="H239" s="125">
        <v>206</v>
      </c>
      <c r="I239" s="135"/>
      <c r="J239" s="135"/>
      <c r="K239" s="124">
        <v>915</v>
      </c>
      <c r="L239" s="107">
        <f t="shared" si="17"/>
        <v>6</v>
      </c>
      <c r="M239" s="13">
        <f t="shared" si="20"/>
        <v>152.5</v>
      </c>
      <c r="N239" s="107" t="s">
        <v>100</v>
      </c>
      <c r="O239" s="118" t="s">
        <v>89</v>
      </c>
      <c r="P239" s="96">
        <f t="shared" si="18"/>
        <v>1</v>
      </c>
    </row>
    <row r="240" spans="1:16" ht="16.5" thickBot="1" x14ac:dyDescent="0.25">
      <c r="A240" s="98">
        <v>50</v>
      </c>
      <c r="B240" s="9" t="s">
        <v>94</v>
      </c>
      <c r="C240" s="124">
        <v>170</v>
      </c>
      <c r="D240" s="124">
        <v>142</v>
      </c>
      <c r="E240" s="124">
        <v>174</v>
      </c>
      <c r="F240" s="124">
        <v>145</v>
      </c>
      <c r="G240" s="124">
        <v>169</v>
      </c>
      <c r="H240" s="124">
        <v>172</v>
      </c>
      <c r="I240" s="135"/>
      <c r="J240" s="135"/>
      <c r="K240" s="124">
        <v>972</v>
      </c>
      <c r="L240" s="107">
        <f t="shared" si="17"/>
        <v>6</v>
      </c>
      <c r="M240" s="13">
        <f t="shared" si="20"/>
        <v>162</v>
      </c>
      <c r="N240" s="107" t="s">
        <v>100</v>
      </c>
      <c r="O240" s="118" t="s">
        <v>89</v>
      </c>
      <c r="P240" s="96">
        <f t="shared" si="18"/>
        <v>0</v>
      </c>
    </row>
    <row r="241" spans="1:16" ht="16.5" thickBot="1" x14ac:dyDescent="0.25">
      <c r="A241" s="98">
        <v>51</v>
      </c>
      <c r="B241" s="9" t="s">
        <v>93</v>
      </c>
      <c r="C241" s="125">
        <v>201</v>
      </c>
      <c r="D241" s="124">
        <v>148</v>
      </c>
      <c r="E241" s="124">
        <v>156</v>
      </c>
      <c r="F241" s="124">
        <v>159</v>
      </c>
      <c r="G241" s="124">
        <v>141</v>
      </c>
      <c r="H241" s="124">
        <v>129</v>
      </c>
      <c r="I241" s="135"/>
      <c r="J241" s="135"/>
      <c r="K241" s="124">
        <v>934</v>
      </c>
      <c r="L241" s="107">
        <f t="shared" si="17"/>
        <v>6</v>
      </c>
      <c r="M241" s="13">
        <f t="shared" si="20"/>
        <v>155.66666666666666</v>
      </c>
      <c r="N241" s="107" t="s">
        <v>100</v>
      </c>
      <c r="O241" s="118" t="s">
        <v>89</v>
      </c>
      <c r="P241" s="96">
        <f t="shared" si="18"/>
        <v>1</v>
      </c>
    </row>
    <row r="242" spans="1:16" ht="16.5" thickBot="1" x14ac:dyDescent="0.25">
      <c r="A242" s="98">
        <v>52</v>
      </c>
      <c r="B242" s="9" t="s">
        <v>22</v>
      </c>
      <c r="C242" s="124">
        <v>179</v>
      </c>
      <c r="D242" s="124">
        <v>165</v>
      </c>
      <c r="E242" s="124">
        <v>152</v>
      </c>
      <c r="F242" s="124">
        <v>112</v>
      </c>
      <c r="G242" s="125">
        <v>205</v>
      </c>
      <c r="H242" s="124">
        <v>179</v>
      </c>
      <c r="I242" s="135"/>
      <c r="J242" s="135"/>
      <c r="K242" s="124">
        <v>992</v>
      </c>
      <c r="L242" s="107">
        <f t="shared" si="17"/>
        <v>6</v>
      </c>
      <c r="M242" s="13">
        <f t="shared" si="20"/>
        <v>165.33333333333334</v>
      </c>
      <c r="N242" s="107" t="s">
        <v>100</v>
      </c>
      <c r="O242" s="118" t="s">
        <v>89</v>
      </c>
      <c r="P242" s="96">
        <f t="shared" si="18"/>
        <v>1</v>
      </c>
    </row>
    <row r="243" spans="1:16" ht="16.5" thickBot="1" x14ac:dyDescent="0.25">
      <c r="A243" s="98">
        <v>53</v>
      </c>
      <c r="B243" s="9" t="s">
        <v>78</v>
      </c>
      <c r="C243" s="124">
        <v>169</v>
      </c>
      <c r="D243" s="124">
        <v>141</v>
      </c>
      <c r="E243" s="124">
        <v>166</v>
      </c>
      <c r="F243" s="124">
        <v>139</v>
      </c>
      <c r="G243" s="124">
        <v>134</v>
      </c>
      <c r="H243" s="124">
        <v>142</v>
      </c>
      <c r="I243" s="135"/>
      <c r="J243" s="135"/>
      <c r="K243" s="124">
        <v>891</v>
      </c>
      <c r="L243" s="107">
        <f t="shared" si="17"/>
        <v>6</v>
      </c>
      <c r="M243" s="13">
        <f t="shared" si="20"/>
        <v>148.5</v>
      </c>
      <c r="N243" s="107" t="s">
        <v>100</v>
      </c>
      <c r="O243" s="118" t="s">
        <v>89</v>
      </c>
      <c r="P243" s="96">
        <f t="shared" si="18"/>
        <v>0</v>
      </c>
    </row>
    <row r="244" spans="1:16" ht="16.5" thickBot="1" x14ac:dyDescent="0.25">
      <c r="A244" s="98">
        <v>54</v>
      </c>
      <c r="B244" s="9" t="s">
        <v>58</v>
      </c>
      <c r="C244" s="124">
        <v>146</v>
      </c>
      <c r="D244" s="124">
        <v>171</v>
      </c>
      <c r="E244" s="124">
        <v>117</v>
      </c>
      <c r="F244" s="124">
        <v>124</v>
      </c>
      <c r="G244" s="124">
        <v>159</v>
      </c>
      <c r="H244" s="124">
        <v>120</v>
      </c>
      <c r="I244" s="135"/>
      <c r="J244" s="135"/>
      <c r="K244" s="124">
        <v>837</v>
      </c>
      <c r="L244" s="107">
        <f t="shared" si="17"/>
        <v>6</v>
      </c>
      <c r="M244" s="13">
        <f t="shared" si="20"/>
        <v>139.5</v>
      </c>
      <c r="N244" s="107" t="s">
        <v>100</v>
      </c>
      <c r="O244" s="118" t="s">
        <v>89</v>
      </c>
      <c r="P244" s="96">
        <f t="shared" si="18"/>
        <v>0</v>
      </c>
    </row>
    <row r="245" spans="1:16" ht="16.5" thickBot="1" x14ac:dyDescent="0.25">
      <c r="A245" s="98">
        <v>55</v>
      </c>
      <c r="B245" s="9" t="s">
        <v>80</v>
      </c>
      <c r="C245" s="124">
        <v>147</v>
      </c>
      <c r="D245" s="124">
        <v>194</v>
      </c>
      <c r="E245" s="124">
        <v>113</v>
      </c>
      <c r="F245" s="124">
        <v>122</v>
      </c>
      <c r="G245" s="124">
        <v>180</v>
      </c>
      <c r="H245" s="124">
        <v>161</v>
      </c>
      <c r="I245" s="135"/>
      <c r="J245" s="135"/>
      <c r="K245" s="124">
        <v>917</v>
      </c>
      <c r="L245" s="107">
        <f t="shared" si="17"/>
        <v>6</v>
      </c>
      <c r="M245" s="13">
        <f t="shared" si="20"/>
        <v>152.83333333333334</v>
      </c>
      <c r="N245" s="107" t="s">
        <v>100</v>
      </c>
      <c r="O245" s="118" t="s">
        <v>89</v>
      </c>
      <c r="P245" s="96">
        <f t="shared" si="18"/>
        <v>0</v>
      </c>
    </row>
    <row r="246" spans="1:16" ht="16.5" thickBot="1" x14ac:dyDescent="0.25">
      <c r="A246" s="98">
        <v>56</v>
      </c>
      <c r="B246" s="9" t="s">
        <v>69</v>
      </c>
      <c r="C246" s="124">
        <v>169</v>
      </c>
      <c r="D246" s="124">
        <v>150</v>
      </c>
      <c r="E246" s="124">
        <v>128</v>
      </c>
      <c r="F246" s="124">
        <v>131</v>
      </c>
      <c r="G246" s="124">
        <v>160</v>
      </c>
      <c r="H246" s="124">
        <v>160</v>
      </c>
      <c r="I246" s="135"/>
      <c r="J246" s="135"/>
      <c r="K246" s="124">
        <v>898</v>
      </c>
      <c r="L246" s="107">
        <f t="shared" si="17"/>
        <v>6</v>
      </c>
      <c r="M246" s="13">
        <f t="shared" si="20"/>
        <v>149.66666666666666</v>
      </c>
      <c r="N246" s="107" t="s">
        <v>100</v>
      </c>
      <c r="O246" s="118" t="s">
        <v>89</v>
      </c>
      <c r="P246" s="96">
        <f t="shared" si="18"/>
        <v>0</v>
      </c>
    </row>
    <row r="247" spans="1:16" ht="16.5" thickBot="1" x14ac:dyDescent="0.25">
      <c r="A247" s="98">
        <v>57</v>
      </c>
      <c r="B247" s="9" t="s">
        <v>159</v>
      </c>
      <c r="C247" s="124">
        <v>152</v>
      </c>
      <c r="D247" s="124">
        <v>145</v>
      </c>
      <c r="E247" s="124">
        <v>138</v>
      </c>
      <c r="F247" s="124">
        <v>150</v>
      </c>
      <c r="G247" s="124">
        <v>118</v>
      </c>
      <c r="H247" s="124">
        <v>128</v>
      </c>
      <c r="I247" s="135"/>
      <c r="J247" s="135"/>
      <c r="K247" s="124">
        <v>831</v>
      </c>
      <c r="L247" s="107">
        <f t="shared" si="17"/>
        <v>6</v>
      </c>
      <c r="M247" s="13">
        <f t="shared" si="20"/>
        <v>138.5</v>
      </c>
      <c r="N247" s="107" t="s">
        <v>100</v>
      </c>
      <c r="O247" s="118" t="s">
        <v>89</v>
      </c>
      <c r="P247" s="96">
        <f t="shared" si="18"/>
        <v>0</v>
      </c>
    </row>
    <row r="248" spans="1:16" ht="16.5" thickBot="1" x14ac:dyDescent="0.25">
      <c r="A248" s="98">
        <v>58</v>
      </c>
      <c r="B248" s="9" t="s">
        <v>44</v>
      </c>
      <c r="C248" s="124">
        <v>154</v>
      </c>
      <c r="D248" s="124">
        <v>151</v>
      </c>
      <c r="E248" s="124">
        <v>98</v>
      </c>
      <c r="F248" s="124">
        <v>162</v>
      </c>
      <c r="G248" s="124">
        <v>117</v>
      </c>
      <c r="H248" s="124">
        <v>164</v>
      </c>
      <c r="I248" s="135"/>
      <c r="J248" s="135"/>
      <c r="K248" s="124">
        <v>846</v>
      </c>
      <c r="L248" s="107">
        <f t="shared" si="17"/>
        <v>6</v>
      </c>
      <c r="M248" s="13">
        <f t="shared" si="20"/>
        <v>141</v>
      </c>
      <c r="N248" s="107" t="s">
        <v>100</v>
      </c>
      <c r="O248" s="118" t="s">
        <v>89</v>
      </c>
      <c r="P248" s="96">
        <f t="shared" si="18"/>
        <v>0</v>
      </c>
    </row>
    <row r="249" spans="1:16" ht="16.5" thickBot="1" x14ac:dyDescent="0.25">
      <c r="A249" s="98">
        <v>59</v>
      </c>
      <c r="B249" s="9" t="s">
        <v>160</v>
      </c>
      <c r="C249" s="124">
        <v>134</v>
      </c>
      <c r="D249" s="124">
        <v>171</v>
      </c>
      <c r="E249" s="124">
        <v>89</v>
      </c>
      <c r="F249" s="124">
        <v>151</v>
      </c>
      <c r="G249" s="124">
        <v>152</v>
      </c>
      <c r="H249" s="124">
        <v>138</v>
      </c>
      <c r="I249" s="135"/>
      <c r="J249" s="135"/>
      <c r="K249" s="124">
        <v>835</v>
      </c>
      <c r="L249" s="107">
        <f t="shared" si="17"/>
        <v>6</v>
      </c>
      <c r="M249" s="13">
        <f t="shared" si="20"/>
        <v>139.16666666666666</v>
      </c>
      <c r="N249" s="107" t="s">
        <v>100</v>
      </c>
      <c r="O249" s="118" t="s">
        <v>89</v>
      </c>
      <c r="P249" s="96">
        <f t="shared" si="18"/>
        <v>0</v>
      </c>
    </row>
    <row r="250" spans="1:16" ht="16.5" thickBot="1" x14ac:dyDescent="0.25">
      <c r="A250" s="98">
        <v>60</v>
      </c>
      <c r="B250" s="9" t="s">
        <v>148</v>
      </c>
      <c r="C250" s="124">
        <v>122</v>
      </c>
      <c r="D250" s="124">
        <v>168</v>
      </c>
      <c r="E250" s="125">
        <v>208</v>
      </c>
      <c r="F250" s="124">
        <v>132</v>
      </c>
      <c r="G250" s="124">
        <v>159</v>
      </c>
      <c r="H250" s="124">
        <v>196</v>
      </c>
      <c r="I250" s="135"/>
      <c r="J250" s="135"/>
      <c r="K250" s="124">
        <v>985</v>
      </c>
      <c r="L250" s="107">
        <f t="shared" si="17"/>
        <v>6</v>
      </c>
      <c r="M250" s="13">
        <f t="shared" si="20"/>
        <v>164.16666666666666</v>
      </c>
      <c r="N250" s="107" t="s">
        <v>100</v>
      </c>
      <c r="O250" s="118" t="s">
        <v>89</v>
      </c>
      <c r="P250" s="96">
        <f t="shared" si="18"/>
        <v>1</v>
      </c>
    </row>
    <row r="251" spans="1:16" ht="16.5" thickBot="1" x14ac:dyDescent="0.25">
      <c r="A251" s="98">
        <v>61</v>
      </c>
      <c r="B251" s="9" t="s">
        <v>59</v>
      </c>
      <c r="C251" s="124">
        <v>141</v>
      </c>
      <c r="D251" s="124">
        <v>137</v>
      </c>
      <c r="E251" s="124">
        <v>135</v>
      </c>
      <c r="F251" s="124">
        <v>115</v>
      </c>
      <c r="G251" s="124">
        <v>111</v>
      </c>
      <c r="H251" s="124">
        <v>121</v>
      </c>
      <c r="I251" s="135"/>
      <c r="J251" s="135"/>
      <c r="K251" s="124">
        <v>760</v>
      </c>
      <c r="L251" s="107">
        <f t="shared" si="17"/>
        <v>6</v>
      </c>
      <c r="M251" s="13">
        <f t="shared" si="20"/>
        <v>126.66666666666667</v>
      </c>
      <c r="N251" s="107" t="s">
        <v>100</v>
      </c>
      <c r="O251" s="118" t="s">
        <v>89</v>
      </c>
      <c r="P251" s="96">
        <f t="shared" si="18"/>
        <v>0</v>
      </c>
    </row>
    <row r="252" spans="1:16" ht="16.5" thickBot="1" x14ac:dyDescent="0.25">
      <c r="A252" s="98">
        <v>62</v>
      </c>
      <c r="B252" s="9" t="s">
        <v>147</v>
      </c>
      <c r="C252" s="124">
        <v>131</v>
      </c>
      <c r="D252" s="124">
        <v>152</v>
      </c>
      <c r="E252" s="124">
        <v>169</v>
      </c>
      <c r="F252" s="124">
        <v>179</v>
      </c>
      <c r="G252" s="124">
        <v>154</v>
      </c>
      <c r="H252" s="124">
        <v>174</v>
      </c>
      <c r="I252" s="135"/>
      <c r="J252" s="135"/>
      <c r="K252" s="124">
        <v>959</v>
      </c>
      <c r="L252" s="107">
        <f t="shared" si="17"/>
        <v>6</v>
      </c>
      <c r="M252" s="13">
        <f t="shared" si="20"/>
        <v>159.83333333333334</v>
      </c>
      <c r="N252" s="107" t="s">
        <v>100</v>
      </c>
      <c r="O252" s="118" t="s">
        <v>89</v>
      </c>
      <c r="P252" s="96">
        <f t="shared" si="18"/>
        <v>0</v>
      </c>
    </row>
    <row r="253" spans="1:16" ht="16.5" thickBot="1" x14ac:dyDescent="0.25">
      <c r="A253" s="98">
        <v>63</v>
      </c>
      <c r="B253" s="9" t="s">
        <v>139</v>
      </c>
      <c r="C253" s="124">
        <v>128</v>
      </c>
      <c r="D253" s="124">
        <v>158</v>
      </c>
      <c r="E253" s="124">
        <v>158</v>
      </c>
      <c r="F253" s="124">
        <v>154</v>
      </c>
      <c r="G253" s="124">
        <v>113</v>
      </c>
      <c r="H253" s="124">
        <v>144</v>
      </c>
      <c r="I253" s="135"/>
      <c r="J253" s="135"/>
      <c r="K253" s="124">
        <v>855</v>
      </c>
      <c r="L253" s="107">
        <f t="shared" si="17"/>
        <v>6</v>
      </c>
      <c r="M253" s="13">
        <f t="shared" si="20"/>
        <v>142.5</v>
      </c>
      <c r="N253" s="107" t="s">
        <v>100</v>
      </c>
      <c r="O253" s="118" t="s">
        <v>89</v>
      </c>
      <c r="P253" s="96">
        <f t="shared" si="18"/>
        <v>0</v>
      </c>
    </row>
    <row r="254" spans="1:16" ht="16.5" thickBot="1" x14ac:dyDescent="0.25">
      <c r="A254" s="98">
        <v>64</v>
      </c>
      <c r="B254" s="9" t="s">
        <v>150</v>
      </c>
      <c r="C254" s="124">
        <v>91</v>
      </c>
      <c r="D254" s="124">
        <v>128</v>
      </c>
      <c r="E254" s="124">
        <v>119</v>
      </c>
      <c r="F254" s="124">
        <v>177</v>
      </c>
      <c r="G254" s="124">
        <v>175</v>
      </c>
      <c r="H254" s="124">
        <v>125</v>
      </c>
      <c r="I254" s="135"/>
      <c r="J254" s="135"/>
      <c r="K254" s="124">
        <v>815</v>
      </c>
      <c r="L254" s="107">
        <f t="shared" si="17"/>
        <v>6</v>
      </c>
      <c r="M254" s="13">
        <f t="shared" si="20"/>
        <v>135.83333333333334</v>
      </c>
      <c r="N254" s="107" t="s">
        <v>100</v>
      </c>
      <c r="O254" s="118" t="s">
        <v>89</v>
      </c>
      <c r="P254" s="96">
        <f t="shared" si="18"/>
        <v>0</v>
      </c>
    </row>
    <row r="255" spans="1:16" ht="16.5" thickBot="1" x14ac:dyDescent="0.25">
      <c r="A255" s="98">
        <v>65</v>
      </c>
      <c r="B255" s="9" t="s">
        <v>54</v>
      </c>
      <c r="C255" s="124">
        <v>183</v>
      </c>
      <c r="D255" s="124">
        <v>165</v>
      </c>
      <c r="E255" s="124">
        <v>192</v>
      </c>
      <c r="F255" s="124">
        <v>163</v>
      </c>
      <c r="G255" s="124">
        <v>122</v>
      </c>
      <c r="H255" s="124">
        <v>145</v>
      </c>
      <c r="I255" s="135"/>
      <c r="J255" s="135"/>
      <c r="K255" s="124">
        <v>970</v>
      </c>
      <c r="L255" s="107">
        <f t="shared" si="17"/>
        <v>6</v>
      </c>
      <c r="M255" s="13">
        <f t="shared" si="20"/>
        <v>161.66666666666666</v>
      </c>
      <c r="N255" s="107" t="s">
        <v>102</v>
      </c>
      <c r="O255" s="118" t="s">
        <v>89</v>
      </c>
      <c r="P255" s="96">
        <f t="shared" si="18"/>
        <v>0</v>
      </c>
    </row>
    <row r="256" spans="1:16" ht="16.5" thickBot="1" x14ac:dyDescent="0.25">
      <c r="A256" s="98">
        <v>66</v>
      </c>
      <c r="B256" s="9" t="s">
        <v>51</v>
      </c>
      <c r="C256" s="124">
        <v>147</v>
      </c>
      <c r="D256" s="124">
        <v>190</v>
      </c>
      <c r="E256" s="124">
        <v>146</v>
      </c>
      <c r="F256" s="124">
        <v>180</v>
      </c>
      <c r="G256" s="124">
        <v>162</v>
      </c>
      <c r="H256" s="124">
        <v>174</v>
      </c>
      <c r="I256" s="135"/>
      <c r="J256" s="135"/>
      <c r="K256" s="124">
        <v>999</v>
      </c>
      <c r="L256" s="107">
        <f t="shared" ref="L256:L276" si="21">COUNT(C256:H256)</f>
        <v>6</v>
      </c>
      <c r="M256" s="13">
        <f t="shared" si="20"/>
        <v>166.5</v>
      </c>
      <c r="N256" s="107" t="s">
        <v>102</v>
      </c>
      <c r="O256" s="118" t="s">
        <v>89</v>
      </c>
      <c r="P256" s="96">
        <f t="shared" si="18"/>
        <v>0</v>
      </c>
    </row>
    <row r="257" spans="1:16" ht="16.5" thickBot="1" x14ac:dyDescent="0.25">
      <c r="A257" s="98">
        <v>67</v>
      </c>
      <c r="B257" s="9" t="s">
        <v>49</v>
      </c>
      <c r="C257" s="124">
        <v>159</v>
      </c>
      <c r="D257" s="124">
        <v>146</v>
      </c>
      <c r="E257" s="124">
        <v>127</v>
      </c>
      <c r="F257" s="124">
        <v>184</v>
      </c>
      <c r="G257" s="124">
        <v>167</v>
      </c>
      <c r="H257" s="124">
        <v>127</v>
      </c>
      <c r="I257" s="135"/>
      <c r="J257" s="135"/>
      <c r="K257" s="124">
        <v>910</v>
      </c>
      <c r="L257" s="107">
        <f t="shared" si="21"/>
        <v>6</v>
      </c>
      <c r="M257" s="13">
        <f t="shared" si="20"/>
        <v>151.66666666666666</v>
      </c>
      <c r="N257" s="107" t="s">
        <v>102</v>
      </c>
      <c r="O257" s="118" t="s">
        <v>89</v>
      </c>
      <c r="P257" s="96">
        <f t="shared" si="18"/>
        <v>0</v>
      </c>
    </row>
    <row r="258" spans="1:16" ht="16.5" thickBot="1" x14ac:dyDescent="0.25">
      <c r="A258" s="98">
        <v>68</v>
      </c>
      <c r="B258" s="9" t="s">
        <v>18</v>
      </c>
      <c r="C258" s="124">
        <v>159</v>
      </c>
      <c r="D258" s="124">
        <v>136</v>
      </c>
      <c r="E258" s="124">
        <v>108</v>
      </c>
      <c r="F258" s="124">
        <v>131</v>
      </c>
      <c r="G258" s="124">
        <v>136</v>
      </c>
      <c r="H258" s="124">
        <v>152</v>
      </c>
      <c r="I258" s="135"/>
      <c r="J258" s="135"/>
      <c r="K258" s="124">
        <v>822</v>
      </c>
      <c r="L258" s="107">
        <f t="shared" si="21"/>
        <v>6</v>
      </c>
      <c r="M258" s="13">
        <f t="shared" si="20"/>
        <v>137</v>
      </c>
      <c r="N258" s="107" t="s">
        <v>102</v>
      </c>
      <c r="O258" s="118" t="s">
        <v>89</v>
      </c>
      <c r="P258" s="96">
        <f t="shared" si="18"/>
        <v>0</v>
      </c>
    </row>
    <row r="259" spans="1:16" ht="16.5" thickBot="1" x14ac:dyDescent="0.25">
      <c r="A259" s="98">
        <v>69</v>
      </c>
      <c r="B259" s="9" t="s">
        <v>137</v>
      </c>
      <c r="C259" s="124">
        <v>142</v>
      </c>
      <c r="D259" s="124">
        <v>156</v>
      </c>
      <c r="E259" s="124">
        <v>169</v>
      </c>
      <c r="F259" s="124">
        <v>85</v>
      </c>
      <c r="G259" s="124">
        <v>147</v>
      </c>
      <c r="H259" s="124">
        <v>122</v>
      </c>
      <c r="I259" s="135"/>
      <c r="J259" s="135"/>
      <c r="K259" s="124">
        <v>821</v>
      </c>
      <c r="L259" s="107">
        <f t="shared" si="21"/>
        <v>6</v>
      </c>
      <c r="M259" s="13">
        <f t="shared" si="20"/>
        <v>136.83333333333334</v>
      </c>
      <c r="N259" s="107" t="s">
        <v>102</v>
      </c>
      <c r="O259" s="118" t="s">
        <v>89</v>
      </c>
      <c r="P259" s="96">
        <f t="shared" ref="P259:P276" si="22">COUNTIF(C259:J259,"&gt;199")</f>
        <v>0</v>
      </c>
    </row>
    <row r="260" spans="1:16" ht="16.5" thickBot="1" x14ac:dyDescent="0.25">
      <c r="A260" s="98">
        <v>70</v>
      </c>
      <c r="B260" s="9" t="s">
        <v>50</v>
      </c>
      <c r="C260" s="124">
        <v>135</v>
      </c>
      <c r="D260" s="124">
        <v>154</v>
      </c>
      <c r="E260" s="124">
        <v>177</v>
      </c>
      <c r="F260" s="124">
        <v>164</v>
      </c>
      <c r="G260" s="124">
        <v>114</v>
      </c>
      <c r="H260" s="124">
        <v>109</v>
      </c>
      <c r="I260" s="135"/>
      <c r="J260" s="135"/>
      <c r="K260" s="124">
        <v>853</v>
      </c>
      <c r="L260" s="107">
        <f t="shared" si="21"/>
        <v>6</v>
      </c>
      <c r="M260" s="13">
        <f t="shared" si="20"/>
        <v>142.16666666666666</v>
      </c>
      <c r="N260" s="107" t="s">
        <v>102</v>
      </c>
      <c r="O260" s="118" t="s">
        <v>89</v>
      </c>
      <c r="P260" s="96">
        <f t="shared" si="22"/>
        <v>0</v>
      </c>
    </row>
    <row r="261" spans="1:16" ht="16.5" thickBot="1" x14ac:dyDescent="0.25">
      <c r="A261" s="98">
        <v>71</v>
      </c>
      <c r="B261" s="9" t="s">
        <v>12</v>
      </c>
      <c r="C261" s="124">
        <v>174</v>
      </c>
      <c r="D261" s="124">
        <v>146</v>
      </c>
      <c r="E261" s="124">
        <v>125</v>
      </c>
      <c r="F261" s="124">
        <v>178</v>
      </c>
      <c r="G261" s="124">
        <v>161</v>
      </c>
      <c r="H261" s="124">
        <v>172</v>
      </c>
      <c r="I261" s="135"/>
      <c r="J261" s="135"/>
      <c r="K261" s="124">
        <v>956</v>
      </c>
      <c r="L261" s="107">
        <f t="shared" si="21"/>
        <v>6</v>
      </c>
      <c r="M261" s="13">
        <f t="shared" si="20"/>
        <v>159.33333333333334</v>
      </c>
      <c r="N261" s="107" t="s">
        <v>102</v>
      </c>
      <c r="O261" s="118" t="s">
        <v>89</v>
      </c>
      <c r="P261" s="96">
        <f t="shared" si="22"/>
        <v>0</v>
      </c>
    </row>
    <row r="262" spans="1:16" ht="16.5" thickBot="1" x14ac:dyDescent="0.25">
      <c r="A262" s="98">
        <v>72</v>
      </c>
      <c r="B262" s="9" t="s">
        <v>52</v>
      </c>
      <c r="C262" s="124">
        <v>153</v>
      </c>
      <c r="D262" s="124">
        <v>163</v>
      </c>
      <c r="E262" s="125">
        <v>200</v>
      </c>
      <c r="F262" s="124">
        <v>185</v>
      </c>
      <c r="G262" s="124">
        <v>171</v>
      </c>
      <c r="H262" s="124">
        <v>194</v>
      </c>
      <c r="I262" s="135"/>
      <c r="J262" s="135"/>
      <c r="K262" s="124">
        <v>1066</v>
      </c>
      <c r="L262" s="107">
        <f t="shared" si="21"/>
        <v>6</v>
      </c>
      <c r="M262" s="13">
        <f t="shared" si="20"/>
        <v>177.66666666666666</v>
      </c>
      <c r="N262" s="107" t="s">
        <v>102</v>
      </c>
      <c r="O262" s="118" t="s">
        <v>89</v>
      </c>
      <c r="P262" s="96">
        <f t="shared" si="22"/>
        <v>1</v>
      </c>
    </row>
    <row r="263" spans="1:16" ht="16.5" thickBot="1" x14ac:dyDescent="0.25">
      <c r="A263" s="98">
        <v>73</v>
      </c>
      <c r="B263" s="9" t="s">
        <v>35</v>
      </c>
      <c r="C263" s="124">
        <v>188</v>
      </c>
      <c r="D263" s="124">
        <v>189</v>
      </c>
      <c r="E263" s="125">
        <v>214</v>
      </c>
      <c r="F263" s="124">
        <v>154</v>
      </c>
      <c r="G263" s="124">
        <v>185</v>
      </c>
      <c r="H263" s="124">
        <v>171</v>
      </c>
      <c r="I263" s="135"/>
      <c r="J263" s="135"/>
      <c r="K263" s="124">
        <v>1101</v>
      </c>
      <c r="L263" s="107">
        <f t="shared" si="21"/>
        <v>6</v>
      </c>
      <c r="M263" s="13">
        <f t="shared" si="20"/>
        <v>183.5</v>
      </c>
      <c r="N263" s="107" t="s">
        <v>102</v>
      </c>
      <c r="O263" s="118" t="s">
        <v>89</v>
      </c>
      <c r="P263" s="96">
        <f t="shared" si="22"/>
        <v>1</v>
      </c>
    </row>
    <row r="264" spans="1:16" ht="16.5" thickBot="1" x14ac:dyDescent="0.25">
      <c r="A264" s="98">
        <v>74</v>
      </c>
      <c r="B264" s="9" t="s">
        <v>145</v>
      </c>
      <c r="C264" s="124">
        <v>164</v>
      </c>
      <c r="D264" s="124">
        <v>170</v>
      </c>
      <c r="E264" s="124">
        <v>166</v>
      </c>
      <c r="F264" s="124">
        <v>153</v>
      </c>
      <c r="G264" s="124">
        <v>195</v>
      </c>
      <c r="H264" s="124">
        <v>188</v>
      </c>
      <c r="I264" s="135"/>
      <c r="J264" s="135"/>
      <c r="K264" s="124">
        <v>1036</v>
      </c>
      <c r="L264" s="107">
        <f t="shared" si="21"/>
        <v>6</v>
      </c>
      <c r="M264" s="13">
        <f t="shared" si="20"/>
        <v>172.66666666666666</v>
      </c>
      <c r="N264" s="107" t="s">
        <v>102</v>
      </c>
      <c r="O264" s="118" t="s">
        <v>89</v>
      </c>
      <c r="P264" s="96">
        <f t="shared" si="22"/>
        <v>0</v>
      </c>
    </row>
    <row r="265" spans="1:16" ht="16.5" thickBot="1" x14ac:dyDescent="0.25">
      <c r="A265" s="98">
        <v>75</v>
      </c>
      <c r="B265" s="9" t="s">
        <v>11</v>
      </c>
      <c r="C265" s="124">
        <v>136</v>
      </c>
      <c r="D265" s="124">
        <v>162</v>
      </c>
      <c r="E265" s="124">
        <v>157</v>
      </c>
      <c r="F265" s="124">
        <v>199</v>
      </c>
      <c r="G265" s="124">
        <v>149</v>
      </c>
      <c r="H265" s="125">
        <v>200</v>
      </c>
      <c r="I265" s="135"/>
      <c r="J265" s="135"/>
      <c r="K265" s="124">
        <v>1003</v>
      </c>
      <c r="L265" s="107">
        <f t="shared" si="21"/>
        <v>6</v>
      </c>
      <c r="M265" s="13">
        <f t="shared" si="20"/>
        <v>167.16666666666666</v>
      </c>
      <c r="N265" s="107" t="s">
        <v>102</v>
      </c>
      <c r="O265" s="118" t="s">
        <v>89</v>
      </c>
      <c r="P265" s="96">
        <f t="shared" si="22"/>
        <v>1</v>
      </c>
    </row>
    <row r="266" spans="1:16" ht="16.5" thickBot="1" x14ac:dyDescent="0.25">
      <c r="A266" s="98">
        <v>76</v>
      </c>
      <c r="B266" s="9" t="s">
        <v>161</v>
      </c>
      <c r="C266" s="124">
        <v>137</v>
      </c>
      <c r="D266" s="124">
        <v>137</v>
      </c>
      <c r="E266" s="124">
        <v>122</v>
      </c>
      <c r="F266" s="124">
        <v>172</v>
      </c>
      <c r="G266" s="124">
        <v>150</v>
      </c>
      <c r="H266" s="125">
        <v>215</v>
      </c>
      <c r="I266" s="135"/>
      <c r="J266" s="135"/>
      <c r="K266" s="124">
        <v>933</v>
      </c>
      <c r="L266" s="107">
        <f t="shared" si="21"/>
        <v>6</v>
      </c>
      <c r="M266" s="13">
        <f t="shared" ref="M266:M276" si="23">SUM(K266/L266)</f>
        <v>155.5</v>
      </c>
      <c r="N266" s="107" t="s">
        <v>102</v>
      </c>
      <c r="O266" s="118" t="s">
        <v>89</v>
      </c>
      <c r="P266" s="96">
        <f t="shared" si="22"/>
        <v>1</v>
      </c>
    </row>
    <row r="267" spans="1:16" ht="16.5" thickBot="1" x14ac:dyDescent="0.25">
      <c r="A267" s="98">
        <v>77</v>
      </c>
      <c r="B267" s="9" t="s">
        <v>15</v>
      </c>
      <c r="C267" s="124">
        <v>132</v>
      </c>
      <c r="D267" s="124">
        <v>144</v>
      </c>
      <c r="E267" s="124">
        <v>140</v>
      </c>
      <c r="F267" s="124">
        <v>163</v>
      </c>
      <c r="G267" s="124">
        <v>182</v>
      </c>
      <c r="H267" s="124">
        <v>143</v>
      </c>
      <c r="I267" s="135"/>
      <c r="J267" s="135"/>
      <c r="K267" s="124">
        <v>904</v>
      </c>
      <c r="L267" s="107">
        <f t="shared" si="21"/>
        <v>6</v>
      </c>
      <c r="M267" s="13">
        <f t="shared" si="23"/>
        <v>150.66666666666666</v>
      </c>
      <c r="N267" s="107" t="s">
        <v>102</v>
      </c>
      <c r="O267" s="118" t="s">
        <v>89</v>
      </c>
      <c r="P267" s="96">
        <f t="shared" si="22"/>
        <v>0</v>
      </c>
    </row>
    <row r="268" spans="1:16" ht="16.5" thickBot="1" x14ac:dyDescent="0.25">
      <c r="A268" s="98">
        <v>78</v>
      </c>
      <c r="B268" s="9" t="s">
        <v>16</v>
      </c>
      <c r="C268" s="124">
        <v>142</v>
      </c>
      <c r="D268" s="124">
        <v>145</v>
      </c>
      <c r="E268" s="124">
        <v>145</v>
      </c>
      <c r="F268" s="124">
        <v>167</v>
      </c>
      <c r="G268" s="124">
        <v>140</v>
      </c>
      <c r="H268" s="124">
        <v>163</v>
      </c>
      <c r="I268" s="135"/>
      <c r="J268" s="135"/>
      <c r="K268" s="124">
        <v>902</v>
      </c>
      <c r="L268" s="107">
        <f t="shared" si="21"/>
        <v>6</v>
      </c>
      <c r="M268" s="13">
        <f t="shared" si="23"/>
        <v>150.33333333333334</v>
      </c>
      <c r="N268" s="107" t="s">
        <v>102</v>
      </c>
      <c r="O268" s="118" t="s">
        <v>89</v>
      </c>
      <c r="P268" s="96">
        <f t="shared" si="22"/>
        <v>0</v>
      </c>
    </row>
    <row r="269" spans="1:16" ht="16.5" thickBot="1" x14ac:dyDescent="0.25">
      <c r="A269" s="98">
        <v>79</v>
      </c>
      <c r="B269" s="9" t="s">
        <v>13</v>
      </c>
      <c r="C269" s="124">
        <v>124</v>
      </c>
      <c r="D269" s="124">
        <v>153</v>
      </c>
      <c r="E269" s="124">
        <v>174</v>
      </c>
      <c r="F269" s="124">
        <v>161</v>
      </c>
      <c r="G269" s="124">
        <v>156</v>
      </c>
      <c r="H269" s="124">
        <v>130</v>
      </c>
      <c r="I269" s="135"/>
      <c r="J269" s="135"/>
      <c r="K269" s="124">
        <v>898</v>
      </c>
      <c r="L269" s="107">
        <f t="shared" si="21"/>
        <v>6</v>
      </c>
      <c r="M269" s="13">
        <f t="shared" si="23"/>
        <v>149.66666666666666</v>
      </c>
      <c r="N269" s="107" t="s">
        <v>102</v>
      </c>
      <c r="O269" s="118" t="s">
        <v>89</v>
      </c>
      <c r="P269" s="96">
        <f t="shared" si="22"/>
        <v>0</v>
      </c>
    </row>
    <row r="270" spans="1:16" ht="16.5" thickBot="1" x14ac:dyDescent="0.25">
      <c r="A270" s="98">
        <v>80</v>
      </c>
      <c r="B270" s="9" t="s">
        <v>136</v>
      </c>
      <c r="C270" s="124">
        <v>157</v>
      </c>
      <c r="D270" s="124">
        <v>124</v>
      </c>
      <c r="E270" s="124">
        <v>144</v>
      </c>
      <c r="F270" s="124">
        <v>143</v>
      </c>
      <c r="G270" s="124">
        <v>166</v>
      </c>
      <c r="H270" s="124">
        <v>137</v>
      </c>
      <c r="I270" s="135"/>
      <c r="J270" s="135"/>
      <c r="K270" s="124">
        <v>871</v>
      </c>
      <c r="L270" s="107">
        <f t="shared" si="21"/>
        <v>6</v>
      </c>
      <c r="M270" s="13">
        <f t="shared" si="23"/>
        <v>145.16666666666666</v>
      </c>
      <c r="N270" s="107" t="s">
        <v>102</v>
      </c>
      <c r="O270" s="118" t="s">
        <v>89</v>
      </c>
      <c r="P270" s="96">
        <f t="shared" si="22"/>
        <v>0</v>
      </c>
    </row>
    <row r="271" spans="1:16" ht="16.5" thickBot="1" x14ac:dyDescent="0.25">
      <c r="A271" s="98">
        <v>81</v>
      </c>
      <c r="B271" s="9" t="s">
        <v>34</v>
      </c>
      <c r="C271" s="124">
        <v>145</v>
      </c>
      <c r="D271" s="124">
        <v>114</v>
      </c>
      <c r="E271" s="124">
        <v>189</v>
      </c>
      <c r="F271" s="124">
        <v>161</v>
      </c>
      <c r="G271" s="124">
        <v>134</v>
      </c>
      <c r="H271" s="124">
        <v>150</v>
      </c>
      <c r="I271" s="135"/>
      <c r="J271" s="135"/>
      <c r="K271" s="124">
        <v>893</v>
      </c>
      <c r="L271" s="107">
        <f t="shared" si="21"/>
        <v>6</v>
      </c>
      <c r="M271" s="13">
        <f t="shared" si="23"/>
        <v>148.83333333333334</v>
      </c>
      <c r="N271" s="107" t="s">
        <v>102</v>
      </c>
      <c r="O271" s="118" t="s">
        <v>89</v>
      </c>
      <c r="P271" s="96">
        <f t="shared" si="22"/>
        <v>0</v>
      </c>
    </row>
    <row r="272" spans="1:16" ht="16.5" thickBot="1" x14ac:dyDescent="0.25">
      <c r="A272" s="98">
        <v>82</v>
      </c>
      <c r="B272" s="9" t="s">
        <v>36</v>
      </c>
      <c r="C272" s="124">
        <v>111</v>
      </c>
      <c r="D272" s="124">
        <v>160</v>
      </c>
      <c r="E272" s="124">
        <v>138</v>
      </c>
      <c r="F272" s="124">
        <v>134</v>
      </c>
      <c r="G272" s="124">
        <v>121</v>
      </c>
      <c r="H272" s="124">
        <v>162</v>
      </c>
      <c r="I272" s="135"/>
      <c r="J272" s="135"/>
      <c r="K272" s="124">
        <v>826</v>
      </c>
      <c r="L272" s="107">
        <f t="shared" si="21"/>
        <v>6</v>
      </c>
      <c r="M272" s="13">
        <f t="shared" si="23"/>
        <v>137.66666666666666</v>
      </c>
      <c r="N272" s="107" t="s">
        <v>102</v>
      </c>
      <c r="O272" s="118" t="s">
        <v>89</v>
      </c>
      <c r="P272" s="96">
        <f t="shared" si="22"/>
        <v>0</v>
      </c>
    </row>
    <row r="273" spans="1:16" ht="16.5" thickBot="1" x14ac:dyDescent="0.25">
      <c r="A273" s="98">
        <v>83</v>
      </c>
      <c r="B273" s="9" t="s">
        <v>14</v>
      </c>
      <c r="C273" s="124">
        <v>136</v>
      </c>
      <c r="D273" s="124">
        <v>157</v>
      </c>
      <c r="E273" s="124">
        <v>180</v>
      </c>
      <c r="F273" s="124">
        <v>126</v>
      </c>
      <c r="G273" s="124">
        <v>147</v>
      </c>
      <c r="H273" s="124">
        <v>117</v>
      </c>
      <c r="I273" s="135"/>
      <c r="J273" s="135"/>
      <c r="K273" s="124">
        <v>863</v>
      </c>
      <c r="L273" s="107">
        <f t="shared" si="21"/>
        <v>6</v>
      </c>
      <c r="M273" s="13">
        <f t="shared" si="23"/>
        <v>143.83333333333334</v>
      </c>
      <c r="N273" s="107" t="s">
        <v>102</v>
      </c>
      <c r="O273" s="118" t="s">
        <v>89</v>
      </c>
      <c r="P273" s="96">
        <f t="shared" si="22"/>
        <v>0</v>
      </c>
    </row>
    <row r="274" spans="1:16" ht="16.5" thickBot="1" x14ac:dyDescent="0.25">
      <c r="A274" s="98">
        <v>84</v>
      </c>
      <c r="B274" s="9" t="s">
        <v>47</v>
      </c>
      <c r="C274" s="124">
        <v>114</v>
      </c>
      <c r="D274" s="124">
        <v>169</v>
      </c>
      <c r="E274" s="124">
        <v>149</v>
      </c>
      <c r="F274" s="124">
        <v>136</v>
      </c>
      <c r="G274" s="124">
        <v>146</v>
      </c>
      <c r="H274" s="124">
        <v>138</v>
      </c>
      <c r="I274" s="135"/>
      <c r="J274" s="135"/>
      <c r="K274" s="124">
        <v>852</v>
      </c>
      <c r="L274" s="107">
        <f t="shared" si="21"/>
        <v>6</v>
      </c>
      <c r="M274" s="13">
        <f t="shared" si="23"/>
        <v>142</v>
      </c>
      <c r="N274" s="107" t="s">
        <v>102</v>
      </c>
      <c r="O274" s="118" t="s">
        <v>89</v>
      </c>
      <c r="P274" s="96">
        <f t="shared" si="22"/>
        <v>0</v>
      </c>
    </row>
    <row r="275" spans="1:16" ht="16.5" thickBot="1" x14ac:dyDescent="0.25">
      <c r="A275" s="98">
        <v>85</v>
      </c>
      <c r="B275" s="9" t="s">
        <v>17</v>
      </c>
      <c r="C275" s="124">
        <v>130</v>
      </c>
      <c r="D275" s="124">
        <v>155</v>
      </c>
      <c r="E275" s="124">
        <v>136</v>
      </c>
      <c r="F275" s="124">
        <v>116</v>
      </c>
      <c r="G275" s="124">
        <v>105</v>
      </c>
      <c r="H275" s="124">
        <v>114</v>
      </c>
      <c r="I275" s="135"/>
      <c r="J275" s="135"/>
      <c r="K275" s="124">
        <v>756</v>
      </c>
      <c r="L275" s="107">
        <f t="shared" si="21"/>
        <v>6</v>
      </c>
      <c r="M275" s="13">
        <f t="shared" si="23"/>
        <v>126</v>
      </c>
      <c r="N275" s="107" t="s">
        <v>102</v>
      </c>
      <c r="O275" s="118" t="s">
        <v>89</v>
      </c>
      <c r="P275" s="96">
        <f t="shared" si="22"/>
        <v>0</v>
      </c>
    </row>
    <row r="276" spans="1:16" ht="16.5" thickBot="1" x14ac:dyDescent="0.25">
      <c r="A276" s="98">
        <v>86</v>
      </c>
      <c r="B276" s="9" t="s">
        <v>70</v>
      </c>
      <c r="C276" s="124">
        <v>121</v>
      </c>
      <c r="D276" s="124">
        <v>143</v>
      </c>
      <c r="E276" s="124">
        <v>89</v>
      </c>
      <c r="F276" s="124">
        <v>122</v>
      </c>
      <c r="G276" s="124">
        <v>133</v>
      </c>
      <c r="H276" s="124">
        <v>105</v>
      </c>
      <c r="I276" s="135"/>
      <c r="J276" s="135"/>
      <c r="K276" s="124">
        <v>713</v>
      </c>
      <c r="L276" s="107">
        <f t="shared" si="21"/>
        <v>6</v>
      </c>
      <c r="M276" s="13">
        <f t="shared" si="23"/>
        <v>118.83333333333333</v>
      </c>
      <c r="N276" s="107" t="s">
        <v>102</v>
      </c>
      <c r="O276" s="118" t="s">
        <v>89</v>
      </c>
      <c r="P276" s="96">
        <f t="shared" si="22"/>
        <v>0</v>
      </c>
    </row>
    <row r="277" spans="1:16" x14ac:dyDescent="0.2">
      <c r="K277" s="81"/>
    </row>
    <row r="279" spans="1:16" x14ac:dyDescent="0.2">
      <c r="K279" s="81">
        <f>SUM(K2:K278)</f>
        <v>317926</v>
      </c>
      <c r="L279" s="81">
        <f>SUM(L2:L278)</f>
        <v>1956</v>
      </c>
    </row>
  </sheetData>
  <sortState xmlns:xlrd2="http://schemas.microsoft.com/office/spreadsheetml/2017/richdata2" ref="B191:O276">
    <sortCondition ref="N191:N276"/>
  </sortState>
  <conditionalFormatting sqref="C2:G24">
    <cfRule type="cellIs" dxfId="9" priority="1" operator="greaterThanOrEqual">
      <formula>200</formula>
    </cfRule>
  </conditionalFormatting>
  <hyperlinks>
    <hyperlink ref="B30" r:id="rId1" display="https://bowling.lexerbowling.com/bowlingdelapraille/championnatsgenevois2024/pl006.htm" xr:uid="{41755802-1EA2-421C-9FC6-1559C68CAB48}"/>
    <hyperlink ref="B39" r:id="rId2" display="https://bowling.lexerbowling.com/bowlingdelapraille/championnatsgenevois2024/pl040.htm" xr:uid="{3562814C-F06D-422B-9C77-DF62E65A9D79}"/>
    <hyperlink ref="B52" r:id="rId3" display="https://bowling.lexerbowling.com/bowlingdelapraille/championnatsgenevois2024/pl038.htm" xr:uid="{142D269D-4765-4AD9-BF34-D6332FE74F14}"/>
    <hyperlink ref="B34" r:id="rId4" display="https://bowling.lexerbowling.com/bowlingdelapraille/championnatsgenevois2024/pl034.htm" xr:uid="{4FD52C66-A74B-4C10-9D63-5B646BED38DB}"/>
    <hyperlink ref="B45" r:id="rId5" display="https://bowling.lexerbowling.com/bowlingdelapraille/championnatsgenevois2024/pl020.htm" xr:uid="{5B1A4E9C-AA3F-48FF-B645-305DF47B9CD7}"/>
    <hyperlink ref="B40" r:id="rId6" display="https://bowling.lexerbowling.com/bowlingdelapraille/championnatsgenevois2024/pl041.htm" xr:uid="{8A1F44EB-9190-4AD0-B737-9ACCE36CDEF7}"/>
    <hyperlink ref="B38" r:id="rId7" display="https://bowling.lexerbowling.com/bowlingdelapraille/championnatsgenevois2024/pl036.htm" xr:uid="{6248757A-E629-4617-BA51-559E3BD7C873}"/>
    <hyperlink ref="B41" r:id="rId8" display="https://bowling.lexerbowling.com/bowlingdelapraille/championnatsgenevois2024/pl037.htm" xr:uid="{B18CC132-CDDB-4936-830D-E2C80033B3CA}"/>
    <hyperlink ref="B37" r:id="rId9" display="https://bowling.lexerbowling.com/bowlingdelapraille/championnatsgenevois2024/pl004.htm" xr:uid="{2130A5DE-A67A-44DC-8004-FCC7A769B9D2}"/>
    <hyperlink ref="B63" r:id="rId10" display="https://bowling.lexerbowling.com/bowlingdelapraille/championnatsgenevois2024/pl01E.htm" xr:uid="{50F78295-798B-422D-9C52-13A0E2D7EA30}"/>
    <hyperlink ref="B83" r:id="rId11" display="https://bowling.lexerbowling.com/bowlingdelapraille/championnatsgenevois2024/pl064.htm" xr:uid="{439C04C8-E5D3-4862-9865-CBBD21DA09DC}"/>
    <hyperlink ref="B62" r:id="rId12" display="https://bowling.lexerbowling.com/bowlingdelapraille/championnatsgenevois2024/pl027.htm" xr:uid="{E6C5AE5D-8CC3-4A54-B11E-1D9A7E1A256E}"/>
    <hyperlink ref="B59" r:id="rId13" display="https://bowling.lexerbowling.com/bowlingdelapraille/championnatsgenevois2024/pl05A.htm" xr:uid="{C4E9B1DF-148E-41FD-B1E5-59F80AABD05B}"/>
    <hyperlink ref="B71" r:id="rId14" display="https://bowling.lexerbowling.com/bowlingdelapraille/championnatsgenevois2024/pl021.htm" xr:uid="{0959A6EB-40F2-4268-B9B3-2C044552E6CE}"/>
    <hyperlink ref="B76" r:id="rId15" display="https://bowling.lexerbowling.com/bowlingdelapraille/championnatsgenevois2024/pl070.htm" xr:uid="{5D427E4A-CBF3-494E-9D14-742B40B9CC79}"/>
    <hyperlink ref="B87" r:id="rId16" display="https://bowling.lexerbowling.com/bowlingdelapraille/championnatsgenevois2024/pl065.htm" xr:uid="{A68602F3-2BAA-411C-8F2F-04EDDCC72D92}"/>
    <hyperlink ref="B72" r:id="rId17" display="https://bowling.lexerbowling.com/bowlingdelapraille/championnatsgenevois2024/pl071.htm" xr:uid="{6D240896-C1B3-4E5F-AD16-AFD138867B5B}"/>
    <hyperlink ref="B70" r:id="rId18" display="https://bowling.lexerbowling.com/bowlingdelapraille/championnatsgenevois2024/pl01F.htm" xr:uid="{8936C8A9-7F56-4504-9999-2A64991DF4D3}"/>
    <hyperlink ref="B56" r:id="rId19" display="https://bowling.lexerbowling.com/bowlingdelapraille/championnatsgenevois2024/pl024.htm" xr:uid="{27A8AE93-F761-4DE5-90E6-5180EA1CBDB9}"/>
    <hyperlink ref="B78" r:id="rId20" display="https://bowling.lexerbowling.com/bowlingdelapraille/championnatsgenevois2024/pl033.htm" xr:uid="{961BB68D-A23D-4131-BD23-FEFC2549225F}"/>
    <hyperlink ref="B81" r:id="rId21" display="https://bowling.lexerbowling.com/bowlingdelapraille/championnatsgenevois2024/pl046.htm" xr:uid="{23470F85-F71E-4130-924E-F7E93787442B}"/>
    <hyperlink ref="B69" r:id="rId22" display="https://bowling.lexerbowling.com/bowlingdelapraille/championnatsgenevois2024/pl015.htm" xr:uid="{01901C0D-2AA2-4C0B-A2FA-74D7F7061A42}"/>
    <hyperlink ref="B73" r:id="rId23" display="https://bowling.lexerbowling.com/bowlingdelapraille/championnatsgenevois2024/pl06C.htm" xr:uid="{8259954F-79B1-4A37-902F-AEC180F384FE}"/>
    <hyperlink ref="B67" r:id="rId24" display="https://bowling.lexerbowling.com/bowlingdelapraille/championnatsgenevois2024/pl067.htm" xr:uid="{633E1D3A-75C1-4CD6-8DBC-B3EA48D6DF4D}"/>
    <hyperlink ref="B53" r:id="rId25" display="https://bowling.lexerbowling.com/bowlingdelapraille/championnatsgenevois2024/pl06E.htm" xr:uid="{D94B02F3-DC51-4DFE-AAAD-4250B239530B}"/>
    <hyperlink ref="B68" r:id="rId26" display="https://bowling.lexerbowling.com/bowlingdelapraille/championnatsgenevois2024/pl014.htm" xr:uid="{13DA99A3-26A2-47A0-AA12-2A8C9A24332A}"/>
    <hyperlink ref="B101" r:id="rId27" display="https://bowling.lexerbowling.com/bowlingdelapraille/championnatsgenevois2024/pl04E.htm" xr:uid="{BF10F2C7-515B-4051-BFAE-DF11A7502B34}"/>
    <hyperlink ref="B104" r:id="rId28" display="https://bowling.lexerbowling.com/bowlingdelapraille/championnatsgenevois2024/pl057.htm" xr:uid="{90BED35F-502D-42FC-8D8D-9B6EE7DD8950}"/>
    <hyperlink ref="B99" r:id="rId29" display="https://bowling.lexerbowling.com/bowlingdelapraille/championnatsgenevois2024/pl029.htm" xr:uid="{5FD0503E-CEA1-46CF-AC2B-30647B33D155}"/>
    <hyperlink ref="B100" r:id="rId30" display="https://bowling.lexerbowling.com/bowlingdelapraille/championnatsgenevois2024/pl032.htm" xr:uid="{480C422A-72A8-40AC-9D4B-55EFAE66A476}"/>
    <hyperlink ref="B108" r:id="rId31" display="https://bowling.lexerbowling.com/bowlingdelapraille/championnatsgenevois2024/pl048.htm" xr:uid="{FCD0F0D6-21D8-4880-B5CB-DAFF4BF09CE7}"/>
    <hyperlink ref="B97" r:id="rId32" display="https://bowling.lexerbowling.com/bowlingdelapraille/championnatsgenevois2024/pl043.htm" xr:uid="{42E28F70-012E-4ED4-BBBB-B5A97CB4C566}"/>
    <hyperlink ref="B98" r:id="rId33" display="https://bowling.lexerbowling.com/bowlingdelapraille/championnatsgenevois2024/pl05F.htm" xr:uid="{27C7B6B1-C725-41D1-B9BF-B6C744676193}"/>
    <hyperlink ref="B105" r:id="rId34" display="https://bowling.lexerbowling.com/bowlingdelapraille/championnatsgenevois2024/pl06B.htm" xr:uid="{6E690747-F59B-4BBE-9C45-185592633D18}"/>
    <hyperlink ref="B94" r:id="rId35" display="https://bowling.lexerbowling.com/bowlingdelapraille/championnatsgenevois2024/pl05D.htm" xr:uid="{16B839DE-4F3B-4880-9452-A4B1203F2760}"/>
    <hyperlink ref="B107" r:id="rId36" display="https://bowling.lexerbowling.com/bowlingdelapraille/championnatsgenevois2024/pl066.htm" xr:uid="{2EAF07BA-C013-473C-BBF6-C0D3497A4448}"/>
    <hyperlink ref="B92" r:id="rId37" display="https://bowling.lexerbowling.com/bowlingdelapraille/championnatsgenevois2024/pl06D.htm" xr:uid="{80B0B33F-7230-45D1-A9FD-305B9B34AD46}"/>
    <hyperlink ref="B93" r:id="rId38" display="https://bowling.lexerbowling.com/bowlingdelapraille/championnatsgenevois2024/pl052.htm" xr:uid="{7A237135-EA9F-4D50-8134-6C955A9634C7}"/>
    <hyperlink ref="B29" r:id="rId39" display="https://bowling.lexerbowling.com/bowlingdelapraille/championnatsgenevois2024/pl00D.htm" xr:uid="{45BACBCE-F16C-413D-B5AB-938C8F15E963}"/>
    <hyperlink ref="B31" r:id="rId40" display="https://bowling.lexerbowling.com/bowlingdelapraille/championnatsgenevois2024/pl00F.htm" xr:uid="{60F92005-33E9-44F0-AF42-B59F637AA8FE}"/>
    <hyperlink ref="B27" r:id="rId41" display="https://bowling.lexerbowling.com/bowlingdelapraille/championnatsgenevois2024/pl03A.htm" xr:uid="{7ABACFA0-B1B2-49BF-8CCD-168FAD1A6508}"/>
    <hyperlink ref="B28" r:id="rId42" display="https://bowling.lexerbowling.com/bowlingdelapraille/championnatsgenevois2024/pl001.htm" xr:uid="{7EF51538-EACC-42BC-BAC1-43C34094E2DD}"/>
    <hyperlink ref="B26" r:id="rId43" display="https://bowling.lexerbowling.com/bowlingdelapraille/championnatsgenevois2024/pl039.htm" xr:uid="{4727BC8F-B72D-456F-AE2E-A68E1B74119C}"/>
    <hyperlink ref="B33" r:id="rId44" display="https://bowling.lexerbowling.com/bowlingdelapraille/championnatsgenevois2024/pl005.htm" xr:uid="{F2ADD45F-DC4A-42A2-B8FD-13921E2B1777}"/>
    <hyperlink ref="B32" r:id="rId45" display="https://bowling.lexerbowling.com/bowlingdelapraille/championnatsgenevois2024/pl009.htm" xr:uid="{F5FAFBC5-8172-4DFD-8BAC-961E741CB008}"/>
    <hyperlink ref="B43" r:id="rId46" display="https://bowling.lexerbowling.com/bowlingdelapraille/championnatsgenevois2024/pl03B.htm" xr:uid="{2716DA2D-9AA6-44E4-9E94-62E018734A9A}"/>
    <hyperlink ref="B50" r:id="rId47" display="https://bowling.lexerbowling.com/bowlingdelapraille/championnatsgenevois2024/pl00E.htm" xr:uid="{2658C1E6-6BD5-4E35-9111-CFD0A3AA17EA}"/>
    <hyperlink ref="B42" r:id="rId48" display="https://bowling.lexerbowling.com/bowlingdelapraille/championnatsgenevois2024/pl031.htm" xr:uid="{514B7E07-68A6-4F16-98FC-949146D11E16}"/>
    <hyperlink ref="B47" r:id="rId49" display="https://bowling.lexerbowling.com/bowlingdelapraille/championnatsgenevois2024/pl045.htm" xr:uid="{33018B29-029B-47F5-A419-2EB7CB9D4253}"/>
    <hyperlink ref="B49" r:id="rId50" display="https://bowling.lexerbowling.com/bowlingdelapraille/championnatsgenevois2024/pl047.htm" xr:uid="{B54E802D-0FB1-4647-86D4-E1A0676C8693}"/>
    <hyperlink ref="B51" r:id="rId51" display="https://bowling.lexerbowling.com/bowlingdelapraille/championnatsgenevois2024/pl03E.htm" xr:uid="{92E79E7D-A18C-41F4-8024-FBA699A9B8B7}"/>
    <hyperlink ref="B48" r:id="rId52" display="https://bowling.lexerbowling.com/bowlingdelapraille/championnatsgenevois2024/pl003.htm" xr:uid="{7B4409F8-E7C8-4D0A-910F-B520CEDAA6AC}"/>
    <hyperlink ref="B44" r:id="rId53" display="https://bowling.lexerbowling.com/bowlingdelapraille/championnatsgenevois2024/pl00B.htm" xr:uid="{2C287003-8F9E-4BA6-AE0D-249BB5BD2C9E}"/>
    <hyperlink ref="B35" r:id="rId54" display="https://bowling.lexerbowling.com/bowlingdelapraille/championnatsgenevois2024/pl02F.htm" xr:uid="{382ED5A3-AAC7-4A70-B16F-616BD9D8FD0B}"/>
    <hyperlink ref="B46" r:id="rId55" display="https://bowling.lexerbowling.com/bowlingdelapraille/championnatsgenevois2024/pl00A.htm" xr:uid="{50599429-EFD5-4024-B3A4-C9442BD7BC78}"/>
    <hyperlink ref="B36" r:id="rId56" display="https://bowling.lexerbowling.com/bowlingdelapraille/championnatsgenevois2024/pl068.htm" xr:uid="{AACAC931-F332-44C4-910F-287C6347C16D}"/>
    <hyperlink ref="B61" r:id="rId57" display="https://bowling.lexerbowling.com/bowlingdelapraille/championnatsgenevois2024/pl053.htm" xr:uid="{B1806107-3DCF-430E-9D75-218535D5874E}"/>
    <hyperlink ref="B54" r:id="rId58" display="https://bowling.lexerbowling.com/bowlingdelapraille/championnatsgenevois2024/pl011.htm" xr:uid="{5423F91E-B89C-42C4-84BE-910623A67BFD}"/>
    <hyperlink ref="B66" r:id="rId59" display="https://bowling.lexerbowling.com/bowlingdelapraille/championnatsgenevois2024/pl002.htm" xr:uid="{4EDD03E4-9768-4D7F-8219-970451CF7982}"/>
    <hyperlink ref="B79" r:id="rId60" display="https://bowling.lexerbowling.com/bowlingdelapraille/championnatsgenevois2024/pl056.htm" xr:uid="{F1E29739-4AF8-4D42-8BA4-852694DAEC10}"/>
    <hyperlink ref="B82" r:id="rId61" display="https://bowling.lexerbowling.com/bowlingdelapraille/championnatsgenevois2024/pl019.htm" xr:uid="{C1F6E48E-F6D4-44E9-A930-7EDBAE135D55}"/>
    <hyperlink ref="B65" r:id="rId62" display="https://bowling.lexerbowling.com/bowlingdelapraille/championnatsgenevois2024/pl044.htm" xr:uid="{E6E5944D-A461-4944-85AD-AC9033C9550A}"/>
    <hyperlink ref="B60" r:id="rId63" display="https://bowling.lexerbowling.com/bowlingdelapraille/championnatsgenevois2024/pl01D.htm" xr:uid="{8B30163D-2914-44EB-9293-0FE63C565BFB}"/>
    <hyperlink ref="B75" r:id="rId64" display="https://bowling.lexerbowling.com/bowlingdelapraille/championnatsgenevois2024/pl017.htm" xr:uid="{ACDE0388-EA44-4CDA-A2EA-16115C4B91F1}"/>
    <hyperlink ref="B84" r:id="rId65" display="https://bowling.lexerbowling.com/bowlingdelapraille/championnatsgenevois2024/pl00C.htm" xr:uid="{B6AC5ED7-9E40-4E29-9A6D-2EAF5928097B}"/>
    <hyperlink ref="B85" r:id="rId66" display="https://bowling.lexerbowling.com/bowlingdelapraille/championnatsgenevois2024/pl01B.htm" xr:uid="{D3B4EC20-CA42-4673-B1E2-89E1ECB38086}"/>
    <hyperlink ref="B57" r:id="rId67" display="https://bowling.lexerbowling.com/bowlingdelapraille/championnatsgenevois2024/pl051.htm" xr:uid="{4637CC69-8A17-40D8-B995-93CAFBD7C5F6}"/>
    <hyperlink ref="B74" r:id="rId68" display="https://bowling.lexerbowling.com/bowlingdelapraille/championnatsgenevois2024/pl016.htm" xr:uid="{514B607B-4DBE-4AA4-B464-8387D830DF43}"/>
    <hyperlink ref="B58" r:id="rId69" display="https://bowling.lexerbowling.com/bowlingdelapraille/championnatsgenevois2024/pl025.htm" xr:uid="{2F31E7DA-204E-44B4-8DDB-D364522BDB1A}"/>
    <hyperlink ref="B77" r:id="rId70" display="https://bowling.lexerbowling.com/bowlingdelapraille/championnatsgenevois2024/pl018.htm" xr:uid="{50E936FC-D996-48BB-BF91-D78531C4C809}"/>
    <hyperlink ref="B80" r:id="rId71" display="https://bowling.lexerbowling.com/bowlingdelapraille/championnatsgenevois2024/pl02B.htm" xr:uid="{8EE5B100-AE01-44C6-83D7-BB0244973BC4}"/>
    <hyperlink ref="B55" r:id="rId72" display="https://bowling.lexerbowling.com/bowlingdelapraille/championnatsgenevois2024/pl069.htm" xr:uid="{C3604904-545F-4FC6-891B-B071B3397E26}"/>
    <hyperlink ref="B86" r:id="rId73" display="https://bowling.lexerbowling.com/bowlingdelapraille/championnatsgenevois2024/pl01C.htm" xr:uid="{AF4C986A-07D6-4906-B9B1-17C39F3EC524}"/>
    <hyperlink ref="B64" r:id="rId74" display="https://bowling.lexerbowling.com/bowlingdelapraille/championnatsgenevois2024/pl042.htm" xr:uid="{165B70C1-97C4-4417-B70C-1689452949C7}"/>
    <hyperlink ref="B103" r:id="rId75" display="https://bowling.lexerbowling.com/bowlingdelapraille/championnatsgenevois2024/pl04F.htm" xr:uid="{F0F9AC9A-F465-4E4A-9071-A94B45DC95FC}"/>
    <hyperlink ref="B91" r:id="rId76" display="https://bowling.lexerbowling.com/bowlingdelapraille/championnatsgenevois2024/pl06F.htm" xr:uid="{8E64F66D-0D26-4E83-9C30-CE07817AFAE9}"/>
    <hyperlink ref="B102" r:id="rId77" display="https://bowling.lexerbowling.com/bowlingdelapraille/championnatsgenevois2024/pl010.htm" xr:uid="{CB9A6C2D-5E06-4CCC-BE1E-B3CAC1A4822F}"/>
    <hyperlink ref="B106" r:id="rId78" display="https://bowling.lexerbowling.com/bowlingdelapraille/championnatsgenevois2024/pl02D.htm" xr:uid="{A36A3591-0C4A-47F2-848D-D10F12196CEE}"/>
    <hyperlink ref="B90" r:id="rId79" display="https://bowling.lexerbowling.com/bowlingdelapraille/championnatsgenevois2024/pl049.htm" xr:uid="{A107D44C-3267-435C-90BD-EE2176BA1DB9}"/>
    <hyperlink ref="B89" r:id="rId80" display="https://bowling.lexerbowling.com/bowlingdelapraille/championnatsgenevois2024/pl022.htm" xr:uid="{9F644E77-B82E-4F46-9F95-B5CB510DC09D}"/>
    <hyperlink ref="B95" r:id="rId81" display="https://bowling.lexerbowling.com/bowlingdelapraille/championnatsgenevois2024/pl008.htm" xr:uid="{73DB3ED8-5AA4-45A3-A0A2-0DA1F362C1BC}"/>
    <hyperlink ref="B88" r:id="rId82" display="https://bowling.lexerbowling.com/bowlingdelapraille/championnatsgenevois2024/pl007.htm" xr:uid="{34FCA40D-C6FA-4AFA-9647-4C2A16515EAE}"/>
    <hyperlink ref="B96" r:id="rId83" display="https://bowling.lexerbowling.com/bowlingdelapraille/championnatsgenevois2024/pl04B.htm" xr:uid="{34973D7A-9E68-446B-824E-0C64C3E30F26}"/>
    <hyperlink ref="B180" r:id="rId84" display="https://bowling.lexerbowling.com/bowlingdelapraille/championnatsgenevois2024/pl05F.htm" xr:uid="{57115B3C-466F-43FB-BD56-C7C4F013D552}"/>
    <hyperlink ref="B183" r:id="rId85" display="https://bowling.lexerbowling.com/bowlingdelapraille/championnatsgenevois2024/pl04E.htm" xr:uid="{3C558385-FB97-4CA6-8D77-7A2CDC53F6FD}"/>
    <hyperlink ref="B176" r:id="rId86" display="https://bowling.lexerbowling.com/bowlingdelapraille/championnatsgenevois2024/pl05D.htm" xr:uid="{87A6C558-437C-4AAF-B4A0-B6CE66640329}"/>
    <hyperlink ref="B182" r:id="rId87" display="https://bowling.lexerbowling.com/bowlingdelapraille/championnatsgenevois2024/pl032.htm" xr:uid="{182A49AA-AB2A-4B7A-83E7-BD8E75D45C64}"/>
    <hyperlink ref="B172" r:id="rId88" display="https://bowling.lexerbowling.com/bowlingdelapraille/championnatsgenevois2024/pl022.htm" xr:uid="{293DDE76-5077-404A-9F00-B65367A62448}"/>
    <hyperlink ref="B187" r:id="rId89" display="https://bowling.lexerbowling.com/bowlingdelapraille/championnatsgenevois2024/pl06B.htm" xr:uid="{41E3A7FC-209B-405E-BDEE-2F7ECC0048CB}"/>
    <hyperlink ref="B186" r:id="rId90" display="https://bowling.lexerbowling.com/bowlingdelapraille/championnatsgenevois2024/pl057.htm" xr:uid="{2F3F2F1F-57FD-4A62-8C85-1757EBA94E78}"/>
    <hyperlink ref="B175" r:id="rId91" display="https://bowling.lexerbowling.com/bowlingdelapraille/championnatsgenevois2024/pl05C.htm" xr:uid="{2C8F88A3-050E-4AF3-A881-5996039A8090}"/>
    <hyperlink ref="B171" r:id="rId92" display="https://bowling.lexerbowling.com/bowlingdelapraille/championnatsgenevois2024/pl007.htm" xr:uid="{F4D35AC5-96D8-4EF7-91BD-527E7CBD1DA6}"/>
    <hyperlink ref="B174" r:id="rId93" display="https://bowling.lexerbowling.com/bowlingdelapraille/championnatsgenevois2024/pl06D.htm" xr:uid="{E423F6F2-801A-478F-9B97-FCD1BA2DC5A1}"/>
    <hyperlink ref="B178" r:id="rId94" display="https://bowling.lexerbowling.com/bowlingdelapraille/championnatsgenevois2024/pl04B.htm" xr:uid="{DFC7837F-109A-4381-BB88-F09DFC1AE946}"/>
    <hyperlink ref="B113" r:id="rId95" display="https://bowling.lexerbowling.com/bowlingdelapraille/championnatsgenevois2024/pl006.htm" xr:uid="{CDC7DE9C-9505-4282-B764-66ECB9480C92}"/>
    <hyperlink ref="B130" r:id="rId96" display="https://bowling.lexerbowling.com/bowlingdelapraille/championnatsgenevois2024/pl00E.htm" xr:uid="{1E7EC824-6BBF-48B9-A6C5-3DB69EAFDEB6}"/>
    <hyperlink ref="B128" r:id="rId97" display="https://bowling.lexerbowling.com/bowlingdelapraille/championnatsgenevois2024/pl003.htm" xr:uid="{1C8ED80F-8ABB-44E8-8B8D-00FDFB2E257E}"/>
    <hyperlink ref="B125" r:id="rId98" display="https://bowling.lexerbowling.com/bowlingdelapraille/championnatsgenevois2024/pl020.htm" xr:uid="{AD1A2B8A-B606-4E5A-A08E-CE7554AC6696}"/>
    <hyperlink ref="B123" r:id="rId99" display="https://bowling.lexerbowling.com/bowlingdelapraille/championnatsgenevois2024/pl00B.htm" xr:uid="{0FD0EE2E-E998-4E6E-9D54-3CB30950921A}"/>
    <hyperlink ref="B126" r:id="rId100" display="https://bowling.lexerbowling.com/bowlingdelapraille/championnatsgenevois2024/pl00A.htm" xr:uid="{6F22C11D-4DD3-4CED-A326-74F746AA29A7}"/>
    <hyperlink ref="B129" r:id="rId101" display="https://bowling.lexerbowling.com/bowlingdelapraille/championnatsgenevois2024/pl047.htm" xr:uid="{7AC0C496-891E-44B8-B213-CB996A1677A6}"/>
    <hyperlink ref="B139" r:id="rId102" display="https://bowling.lexerbowling.com/bowlingdelapraille/championnatsgenevois2024/pl053.htm" xr:uid="{02CC9E4A-59A7-4AB4-8A77-8D33676F38CE}"/>
    <hyperlink ref="B163" r:id="rId103" display="https://bowling.lexerbowling.com/bowlingdelapraille/championnatsgenevois2024/pl046.htm" xr:uid="{00A8C7BA-BC6B-4510-892A-3F0FDD4DE831}"/>
    <hyperlink ref="B151" r:id="rId104" display="https://bowling.lexerbowling.com/bowlingdelapraille/championnatsgenevois2024/pl01F.htm" xr:uid="{DF810CF0-0A12-4E9E-A332-F7DDC6AFDF00}"/>
    <hyperlink ref="B148" r:id="rId105" display="https://bowling.lexerbowling.com/bowlingdelapraille/championnatsgenevois2024/pl014.htm" xr:uid="{C2EDBF52-3339-4676-A82A-425FC5FC299D}"/>
    <hyperlink ref="B166" r:id="rId106" display="https://bowling.lexerbowling.com/bowlingdelapraille/championnatsgenevois2024/pl00C.htm" xr:uid="{62061DF9-3B09-492A-AE05-F84B2264C0E2}"/>
    <hyperlink ref="B152" r:id="rId107" display="https://bowling.lexerbowling.com/bowlingdelapraille/championnatsgenevois2024/pl021.htm" xr:uid="{34CBBD1B-A5EF-4760-B2F5-DDB90AD9871F}"/>
    <hyperlink ref="B154" r:id="rId108" display="https://bowling.lexerbowling.com/bowlingdelapraille/championnatsgenevois2024/pl06C.htm" xr:uid="{736A9246-182E-47A2-9173-167B4E0AC780}"/>
    <hyperlink ref="B138" r:id="rId109" display="https://bowling.lexerbowling.com/bowlingdelapraille/championnatsgenevois2024/pl01D.htm" xr:uid="{27F429E9-DF16-47F9-B565-DCA18E282825}"/>
    <hyperlink ref="B134" r:id="rId110" display="https://bowling.lexerbowling.com/bowlingdelapraille/championnatsgenevois2024/pl069.htm" xr:uid="{A5BAC4CF-E73C-4EBF-9EA9-9917C3556778}"/>
    <hyperlink ref="B155" r:id="rId111" display="https://bowling.lexerbowling.com/bowlingdelapraille/championnatsgenevois2024/pl016.htm" xr:uid="{DD7EA7FB-3997-4337-821B-1275375FD9BC}"/>
    <hyperlink ref="B158" r:id="rId112" display="https://bowling.lexerbowling.com/bowlingdelapraille/championnatsgenevois2024/pl018.htm" xr:uid="{1DEE83D2-EEDF-4062-81AC-4572541EC89A}"/>
    <hyperlink ref="B144" r:id="rId113" display="https://bowling.lexerbowling.com/bowlingdelapraille/championnatsgenevois2024/pl044.htm" xr:uid="{46AED9F9-CD0B-4375-A1D6-CF7D8A1B6234}"/>
    <hyperlink ref="B149" r:id="rId114" display="https://bowling.lexerbowling.com/bowlingdelapraille/championnatsgenevois2024/pl04D.htm" xr:uid="{1CE5F900-D7DD-464E-B261-D393EB7EA196}"/>
    <hyperlink ref="B164" r:id="rId115" display="https://bowling.lexerbowling.com/bowlingdelapraille/championnatsgenevois2024/pl019.htm" xr:uid="{DD6953C4-84A2-4402-88FC-770917FB2C0F}"/>
    <hyperlink ref="B167" r:id="rId116" display="https://bowling.lexerbowling.com/bowlingdelapraille/championnatsgenevois2024/pl059.htm" xr:uid="{BF656ECF-8E5C-4D8B-BAAF-5396240EDBD8}"/>
    <hyperlink ref="B150" r:id="rId117" display="https://bowling.lexerbowling.com/bowlingdelapraille/championnatsgenevois2024/pl015.htm" xr:uid="{8AD17927-F87E-445D-8BDA-A85FE78AF7A2}"/>
    <hyperlink ref="B156" r:id="rId118" display="https://bowling.lexerbowling.com/bowlingdelapraille/championnatsgenevois2024/pl017.htm" xr:uid="{3790AD4D-C9C2-4344-9EC1-DFB95E5951D4}"/>
    <hyperlink ref="B141" r:id="rId119" display="https://bowling.lexerbowling.com/bowlingdelapraille/championnatsgenevois2024/pl073.htm" xr:uid="{7FD57CA0-EC93-4431-ACD1-21D53EFF2D90}"/>
    <hyperlink ref="B189" r:id="rId120" display="https://bowling.lexerbowling.com/bowlingdelapraille/championnatsgenevois2024/pl066.htm" xr:uid="{AEF2101B-EE86-420A-BCC4-E7022B316CD3}"/>
    <hyperlink ref="B184" r:id="rId121" display="https://bowling.lexerbowling.com/bowlingdelapraille/championnatsgenevois2024/pl010.htm" xr:uid="{ED34F0AC-07B5-4FF3-843B-0ADB6C73A8AC}"/>
    <hyperlink ref="B190" r:id="rId122" display="https://bowling.lexerbowling.com/bowlingdelapraille/championnatsgenevois2024/pl048.htm" xr:uid="{D94C9F71-6CB5-4A2E-8D98-34A436F6A541}"/>
    <hyperlink ref="B188" r:id="rId123" display="https://bowling.lexerbowling.com/bowlingdelapraille/championnatsgenevois2024/pl02D.htm" xr:uid="{E8178E80-96A8-41AF-BF79-9D4E0D5F34C8}"/>
    <hyperlink ref="B173" r:id="rId124" display="https://bowling.lexerbowling.com/bowlingdelapraille/championnatsgenevois2024/pl06F.htm" xr:uid="{61B80BCF-7906-427B-A0F9-7A5C76E04F57}"/>
    <hyperlink ref="B181" r:id="rId125" display="https://bowling.lexerbowling.com/bowlingdelapraille/championnatsgenevois2024/pl029.htm" xr:uid="{FEFC97F4-A508-4974-90B6-6A84EC65A2E6}"/>
    <hyperlink ref="B185" r:id="rId126" display="https://bowling.lexerbowling.com/bowlingdelapraille/championnatsgenevois2024/pl04F.htm" xr:uid="{F9C0B50F-C8DF-4CA2-9FA3-044F1072C70A}"/>
    <hyperlink ref="B179" r:id="rId127" display="https://bowling.lexerbowling.com/bowlingdelapraille/championnatsgenevois2024/pl043.htm" xr:uid="{D523CE6E-BE8D-4B74-9323-798D722DBE5E}"/>
    <hyperlink ref="B177" r:id="rId128" display="https://bowling.lexerbowling.com/bowlingdelapraille/championnatsgenevois2024/pl008.htm" xr:uid="{F275DCA8-E606-4757-973F-0ABA9E1870E3}"/>
    <hyperlink ref="B110" r:id="rId129" display="https://bowling.lexerbowling.com/bowlingdelapraille/championnatsgenevois2024/pl03A.htm" xr:uid="{AA6CD716-E077-4C28-905A-8CA15DE94AD0}"/>
    <hyperlink ref="B114" r:id="rId130" display="https://bowling.lexerbowling.com/bowlingdelapraille/championnatsgenevois2024/pl00F.htm" xr:uid="{E3886705-2078-433C-B645-7E55080B30E1}"/>
    <hyperlink ref="B109" r:id="rId131" display="https://bowling.lexerbowling.com/bowlingdelapraille/championnatsgenevois2024/pl039.htm" xr:uid="{AD81CC38-EFDE-4926-8A72-C0A84C2305E4}"/>
    <hyperlink ref="B116" r:id="rId132" display="https://bowling.lexerbowling.com/bowlingdelapraille/championnatsgenevois2024/pl005.htm" xr:uid="{98620D5C-BC56-4687-A2F7-3C70295F3BE0}"/>
    <hyperlink ref="B111" r:id="rId133" display="https://bowling.lexerbowling.com/bowlingdelapraille/championnatsgenevois2024/pl001.htm" xr:uid="{C3A29B11-D389-4240-88C8-F38EFA6974A4}"/>
    <hyperlink ref="B115" r:id="rId134" display="https://bowling.lexerbowling.com/bowlingdelapraille/championnatsgenevois2024/pl009.htm" xr:uid="{BE7BB81F-1E81-4D86-ABD8-0111AFC61226}"/>
    <hyperlink ref="B112" r:id="rId135" display="https://bowling.lexerbowling.com/bowlingdelapraille/championnatsgenevois2024/pl00D.htm" xr:uid="{6B03B8E6-C4C1-42C6-90A5-465BA8287D2C}"/>
    <hyperlink ref="B119" r:id="rId136" display="https://bowling.lexerbowling.com/bowlingdelapraille/championnatsgenevois2024/pl040.htm" xr:uid="{51BAE52E-F0F8-408D-9815-D5EE3BE67F4A}"/>
    <hyperlink ref="B127" r:id="rId137" display="https://bowling.lexerbowling.com/bowlingdelapraille/championnatsgenevois2024/pl045.htm" xr:uid="{D42C6B61-822D-461D-96A5-158055ED05F6}"/>
    <hyperlink ref="B131" r:id="rId138" display="https://bowling.lexerbowling.com/bowlingdelapraille/championnatsgenevois2024/pl03E.htm" xr:uid="{3F22DF3C-078E-4734-820E-8761DE342F44}"/>
    <hyperlink ref="B124" r:id="rId139" display="https://bowling.lexerbowling.com/bowlingdelapraille/championnatsgenevois2024/pl03C.htm" xr:uid="{3A874D8E-2980-4E1A-BAA2-698580153F7D}"/>
    <hyperlink ref="B118" r:id="rId140" display="https://bowling.lexerbowling.com/bowlingdelapraille/championnatsgenevois2024/pl036.htm" xr:uid="{709A4C10-E9EB-4345-9170-35B4E6124221}"/>
    <hyperlink ref="B120" r:id="rId141" display="https://bowling.lexerbowling.com/bowlingdelapraille/championnatsgenevois2024/pl041.htm" xr:uid="{B6F021E1-F2E1-4BB9-8D72-9AD6234F5CED}"/>
    <hyperlink ref="B122" r:id="rId142" display="https://bowling.lexerbowling.com/bowlingdelapraille/championnatsgenevois2024/pl03B.htm" xr:uid="{44E2365A-5B7A-43D4-B3FB-1ED7482C5BD9}"/>
    <hyperlink ref="B121" r:id="rId143" display="https://bowling.lexerbowling.com/bowlingdelapraille/championnatsgenevois2024/pl031.htm" xr:uid="{AD7A9EA0-8219-4E4B-8C49-B7A914547491}"/>
    <hyperlink ref="B117" r:id="rId144" display="https://bowling.lexerbowling.com/bowlingdelapraille/championnatsgenevois2024/pl068.htm" xr:uid="{93A8E7A7-CB35-4BEE-9D20-5D0009ED98B1}"/>
    <hyperlink ref="B142" r:id="rId145" display="https://bowling.lexerbowling.com/bowlingdelapraille/championnatsgenevois2024/pl01E.htm" xr:uid="{1952FE32-852E-4F70-874A-3627D34E1B8B}"/>
    <hyperlink ref="B133" r:id="rId146" display="https://bowling.lexerbowling.com/bowlingdelapraille/championnatsgenevois2024/pl011.htm" xr:uid="{514F2112-D4C8-4410-BDA3-77E2E49C0C9D}"/>
    <hyperlink ref="B146" r:id="rId147" display="https://bowling.lexerbowling.com/bowlingdelapraille/championnatsgenevois2024/pl055.htm" xr:uid="{B3D8AF99-CA2C-4AED-85E1-8476BF464D3F}"/>
    <hyperlink ref="B170" r:id="rId148" display="https://bowling.lexerbowling.com/bowlingdelapraille/championnatsgenevois2024/pl065.htm" xr:uid="{D9E4B931-7B64-4136-A645-4F16CB8C473C}"/>
    <hyperlink ref="B135" r:id="rId149" display="https://bowling.lexerbowling.com/bowlingdelapraille/championnatsgenevois2024/pl051.htm" xr:uid="{C05163B0-66B1-4E2C-BBE5-BE121F621340}"/>
    <hyperlink ref="B147" r:id="rId150" display="https://bowling.lexerbowling.com/bowlingdelapraille/championnatsgenevois2024/pl067.htm" xr:uid="{53A6262C-7BDC-41B6-AC1D-4D28FA77AA6B}"/>
    <hyperlink ref="B165" r:id="rId151" display="https://bowling.lexerbowling.com/bowlingdelapraille/championnatsgenevois2024/pl064.htm" xr:uid="{F570670E-0153-4221-A31A-FEE7E007CD16}"/>
    <hyperlink ref="B153" r:id="rId152" display="https://bowling.lexerbowling.com/bowlingdelapraille/championnatsgenevois2024/pl071.htm" xr:uid="{0FAC4766-23CF-41A1-8E56-5F3638603B8C}"/>
    <hyperlink ref="B137" r:id="rId153" display="https://bowling.lexerbowling.com/bowlingdelapraille/championnatsgenevois2024/pl05A.htm" xr:uid="{8A5A05AA-69E8-455C-BEFD-DD6596A4DD73}"/>
    <hyperlink ref="B136" r:id="rId154" display="https://bowling.lexerbowling.com/bowlingdelapraille/championnatsgenevois2024/pl025.htm" xr:uid="{6C9DABFA-3B1B-40CB-A2DF-C1943A88EF69}"/>
    <hyperlink ref="B160" r:id="rId155" display="https://bowling.lexerbowling.com/bowlingdelapraille/championnatsgenevois2024/pl056.htm" xr:uid="{2A3555FC-6EED-4F86-872F-06CAA337DEAD}"/>
    <hyperlink ref="B161" r:id="rId156" display="https://bowling.lexerbowling.com/bowlingdelapraille/championnatsgenevois2024/pl02B.htm" xr:uid="{9A146399-1138-42DF-B5CD-3A2C9F4CED45}"/>
    <hyperlink ref="B132" r:id="rId157" display="https://bowling.lexerbowling.com/bowlingdelapraille/championnatsgenevois2024/pl06E.htm" xr:uid="{880C1CA7-953B-4C40-8F8A-DAAC88B1DAED}"/>
    <hyperlink ref="B162" r:id="rId158" display="https://bowling.lexerbowling.com/bowlingdelapraille/championnatsgenevois2024/pl062.htm" xr:uid="{27BF77D2-2FAA-45CE-9052-DF70BCE84245}"/>
    <hyperlink ref="B168" r:id="rId159" display="https://bowling.lexerbowling.com/bowlingdelapraille/championnatsgenevois2024/pl01B.htm" xr:uid="{A1F9DB5F-221D-4C5B-B3F4-CF43C09D5CC4}"/>
    <hyperlink ref="B140" r:id="rId160" display="https://bowling.lexerbowling.com/bowlingdelapraille/championnatsgenevois2024/pl027.htm" xr:uid="{471ADAF0-BC56-4A4B-ABEA-8698FF38D284}"/>
    <hyperlink ref="B159" r:id="rId161" display="https://bowling.lexerbowling.com/bowlingdelapraille/championnatsgenevois2024/pl033.htm" xr:uid="{7826A399-BD2E-4683-9A48-5601B7F4CC81}"/>
    <hyperlink ref="B157" r:id="rId162" display="https://bowling.lexerbowling.com/bowlingdelapraille/championnatsgenevois2024/pl070.htm" xr:uid="{C82F5C67-A0CE-48A0-9C0F-4D9649EB03F9}"/>
    <hyperlink ref="B145" r:id="rId163" display="https://bowling.lexerbowling.com/bowlingdelapraille/championnatsgenevois2024/pl002.htm" xr:uid="{9C4C93B3-81CE-41D3-8250-478D33F3A5B3}"/>
    <hyperlink ref="B169" r:id="rId164" display="https://bowling.lexerbowling.com/bowlingdelapraille/championnatsgenevois2024/pl01C.htm" xr:uid="{4AA879E4-56E1-4449-8709-160C59BD1AD9}"/>
    <hyperlink ref="B143" r:id="rId165" display="https://bowling.lexerbowling.com/bowlingdelapraille/championnatsgenevois2024/pl042.htm" xr:uid="{0744DC26-7A55-41C2-B598-E24409DC6163}"/>
    <hyperlink ref="B21" r:id="rId166" display="https://bowling.lexerbowling.com/bowlingdelapraille/championnatsgenevois2024/pl05D.htm" xr:uid="{819E7300-5B2E-4516-BC5D-222A0C0246A0}"/>
    <hyperlink ref="B25" r:id="rId167" display="https://bowling.lexerbowling.com/bowlingdelapraille/championnatsgenevois2024/pl048.htm" xr:uid="{E6AE28FB-71EC-4AD0-AF83-EDF1D18683E1}"/>
    <hyperlink ref="B20" r:id="rId168" display="https://bowling.lexerbowling.com/bowlingdelapraille/championnatsgenevois2024/pl06F.htm" xr:uid="{483FADFE-6869-40D6-8F4F-E52F1DDB1F0D}"/>
    <hyperlink ref="B24" r:id="rId169" display="https://bowling.lexerbowling.com/bowlingdelapraille/championnatsgenevois2024/pl02D.htm" xr:uid="{33E348FC-A0D4-4C53-BCFC-D8EB85783DB1}"/>
    <hyperlink ref="B23" r:id="rId170" display="https://bowling.lexerbowling.com/bowlingdelapraille/championnatsgenevois2024/pl010.htm" xr:uid="{1F5D7EA2-B932-4DEA-ACF2-5BCA45FB4634}"/>
    <hyperlink ref="B8" r:id="rId171" display="https://bowling.lexerbowling.com/bowlingdelapraille/championnatsgenevois2024/pl036.htm" xr:uid="{EE2B87A8-4047-4EBF-B0CE-3D69AF894022}"/>
    <hyperlink ref="B12" r:id="rId172" display="https://bowling.lexerbowling.com/bowlingdelapraille/championnatsgenevois2024/pl045.htm" xr:uid="{627E4724-BB95-4366-9436-7E01796AF7DC}"/>
    <hyperlink ref="B10" r:id="rId173" display="https://bowling.lexerbowling.com/bowlingdelapraille/championnatsgenevois2024/pl00B.htm" xr:uid="{79E946D9-D4D6-4BD2-ACE6-70EC1158B1C3}"/>
    <hyperlink ref="B9" r:id="rId174" display="https://bowling.lexerbowling.com/bowlingdelapraille/championnatsgenevois2024/pl040.htm" xr:uid="{3200DA78-F73B-4A51-B959-46AC8708FE9A}"/>
    <hyperlink ref="B11" r:id="rId175" display="https://bowling.lexerbowling.com/bowlingdelapraille/championnatsgenevois2024/pl020.htm" xr:uid="{A4224E87-FDCE-424A-9212-BEF8B5710483}"/>
    <hyperlink ref="B13" r:id="rId176" display="https://bowling.lexerbowling.com/bowlingdelapraille/championnatsgenevois2024/pl00E.htm" xr:uid="{A5D2E248-3263-40CB-835A-D1A8A388010F}"/>
    <hyperlink ref="B4" r:id="rId177" display="https://bowling.lexerbowling.com/bowlingdelapraille/championnatsgenevois2024/pl00D.htm" xr:uid="{BDFBD787-6BCB-42A2-AF6E-DC422D89042C}"/>
    <hyperlink ref="B5" r:id="rId178" display="https://bowling.lexerbowling.com/bowlingdelapraille/championnatsgenevois2024/pl006.htm" xr:uid="{A590CDC5-1F75-4C11-B7AB-65A4E468CF7E}"/>
    <hyperlink ref="B6" r:id="rId179" display="https://bowling.lexerbowling.com/bowlingdelapraille/championnatsgenevois2024/pl00F.htm" xr:uid="{BC3D714C-C153-4E15-AAA0-0DB4B4883E76}"/>
    <hyperlink ref="B3" r:id="rId180" display="https://bowling.lexerbowling.com/bowlingdelapraille/championnatsgenevois2024/pl001.htm" xr:uid="{9A917BCF-6836-4815-879C-EF041D0CF316}"/>
    <hyperlink ref="B7" r:id="rId181" display="https://bowling.lexerbowling.com/bowlingdelapraille/championnatsgenevois2024/pl005.htm" xr:uid="{11128250-90DE-4EE5-965A-60CD57E0E1C0}"/>
    <hyperlink ref="B2" r:id="rId182" display="https://bowling.lexerbowling.com/bowlingdelapraille/championnatsgenevois2024/pl039.htm" xr:uid="{AA11014C-0D9D-420A-95E4-D056CCED96EC}"/>
    <hyperlink ref="B17" r:id="rId183" display="https://bowling.lexerbowling.com/bowlingdelapraille/championnatsgenevois2024/pl01E.htm" xr:uid="{B76B230A-9383-464F-8968-EA696BC0D4B1}"/>
    <hyperlink ref="B16" r:id="rId184" display="https://bowling.lexerbowling.com/bowlingdelapraille/championnatsgenevois2024/pl053.htm" xr:uid="{E9152F55-48C3-419C-840A-F4FF870A2EA2}"/>
    <hyperlink ref="B15" r:id="rId185" display="https://bowling.lexerbowling.com/bowlingdelapraille/championnatsgenevois2024/pl05A.htm" xr:uid="{DC32A390-3DB7-4F6A-B265-A1D657A8FCC0}"/>
    <hyperlink ref="B14" r:id="rId186" display="https://bowling.lexerbowling.com/bowlingdelapraille/championnatsgenevois2024/pl011.htm" xr:uid="{0311C4F7-B047-444D-AA7F-83834E7EFEDE}"/>
    <hyperlink ref="B19" r:id="rId187" display="https://bowling.lexerbowling.com/bowlingdelapraille/championnatsgenevois2024/pl056.htm" xr:uid="{3C6A6481-E426-4C78-B54C-62A387E5E91E}"/>
    <hyperlink ref="B18" r:id="rId188" display="https://bowling.lexerbowling.com/bowlingdelapraille/championnatsgenevois2024/pl021.htm" xr:uid="{A520C388-913A-43B7-B5F9-24B1AEA6A20D}"/>
    <hyperlink ref="B22" r:id="rId189" display="https://bowling.lexerbowling.com/bowlingdelapraille/championnatsgenevois2024/pl04E.htm" xr:uid="{F9A686AF-C21D-4EF1-8C89-74992572D9B4}"/>
    <hyperlink ref="B191" r:id="rId190" display="https://bowling.lexerbowling.com/bowlingdelapraille/championnatsgenevois2024/pl005.htm" xr:uid="{CD93D3AF-970E-4880-BAF6-9E8C826FF6FF}"/>
    <hyperlink ref="B192" r:id="rId191" display="https://bowling.lexerbowling.com/bowlingdelapraille/championnatsgenevois2024/pl006.htm" xr:uid="{3BC1F378-F4F6-4153-83A0-9D8C2D4715C1}"/>
    <hyperlink ref="B199" r:id="rId192" display="https://bowling.lexerbowling.com/bowlingdelapraille/championnatsgenevois2024/pl00A.htm" xr:uid="{37FC9717-4367-4AFB-872F-F832AF177065}"/>
    <hyperlink ref="B200" r:id="rId193" display="https://bowling.lexerbowling.com/bowlingdelapraille/championnatsgenevois2024/pl00B.htm" xr:uid="{80E577C8-5C22-4905-B255-9759B2630DB3}"/>
    <hyperlink ref="B201" r:id="rId194" display="https://bowling.lexerbowling.com/bowlingdelapraille/championnatsgenevois2024/pl037.htm" xr:uid="{D5926DCE-AFFC-4C38-B3D7-BB5BCBFF6C21}"/>
    <hyperlink ref="B202" r:id="rId195" display="https://bowling.lexerbowling.com/bowlingdelapraille/championnatsgenevois2024/pl036.htm" xr:uid="{3B104C3E-D74E-4DBA-B553-FE5A763ACBF5}"/>
    <hyperlink ref="B203" r:id="rId196" display="https://bowling.lexerbowling.com/bowlingdelapraille/championnatsgenevois2024/pl020.htm" xr:uid="{1A949CBA-5EDA-4BF2-8E3B-CDAD555C38B4}"/>
    <hyperlink ref="B204" r:id="rId197" display="https://bowling.lexerbowling.com/bowlingdelapraille/championnatsgenevois2024/pl034.htm" xr:uid="{409E06AA-14DB-4DDC-857B-081FF255A8AF}"/>
    <hyperlink ref="B205" r:id="rId198" display="https://bowling.lexerbowling.com/bowlingdelapraille/championnatsgenevois2024/pl004.htm" xr:uid="{09A98C2A-45D3-45A0-B5B6-5358EC361FCD}"/>
    <hyperlink ref="B219" r:id="rId199" display="https://bowling.lexerbowling.com/bowlingdelapraille/championnatsgenevois2024/pl019.htm" xr:uid="{C3F54DAB-1461-48C9-A4ED-DC49ECDF59E2}"/>
    <hyperlink ref="B220" r:id="rId200" display="https://bowling.lexerbowling.com/bowlingdelapraille/championnatsgenevois2024/pl053.htm" xr:uid="{AB0BB788-7C82-4357-B3DB-4EBCA25158D7}"/>
    <hyperlink ref="B221" r:id="rId201" display="https://bowling.lexerbowling.com/bowlingdelapraille/championnatsgenevois2024/pl021.htm" xr:uid="{942CAB2A-270C-4FC9-9EFB-C85C4343BBCB}"/>
    <hyperlink ref="B222" r:id="rId202" display="https://bowling.lexerbowling.com/bowlingdelapraille/championnatsgenevois2024/pl01E.htm" xr:uid="{BBD78065-26FE-4DA6-86BB-C17CB22091A3}"/>
    <hyperlink ref="B223" r:id="rId203" display="https://bowling.lexerbowling.com/bowlingdelapraille/championnatsgenevois2024/pl051.htm" xr:uid="{95AADB84-BB77-417D-9306-F5444CF5E41A}"/>
    <hyperlink ref="B224" r:id="rId204" display="https://bowling.lexerbowling.com/bowlingdelapraille/championnatsgenevois2024/pl00C.htm" xr:uid="{D4B73988-9660-4C78-ACF0-844D92E0FD6B}"/>
    <hyperlink ref="B225" r:id="rId205" display="https://bowling.lexerbowling.com/bowlingdelapraille/championnatsgenevois2024/pl056.htm" xr:uid="{428D66F3-32E5-49C0-A6AA-DC3440BDADF3}"/>
    <hyperlink ref="B226" r:id="rId206" display="https://bowling.lexerbowling.com/bowlingdelapraille/championnatsgenevois2024/pl013.htm" xr:uid="{639086A1-9EDB-4D2B-A432-1695A8DC3AC7}"/>
    <hyperlink ref="B227" r:id="rId207" display="https://bowling.lexerbowling.com/bowlingdelapraille/championnatsgenevois2024/pl01D.htm" xr:uid="{EB2302A7-C81A-4CD8-9297-03FC45907498}"/>
    <hyperlink ref="B228" r:id="rId208" display="https://bowling.lexerbowling.com/bowlingdelapraille/championnatsgenevois2024/pl059.htm" xr:uid="{98FCE176-2A8A-440F-910B-2BD0F3FC546D}"/>
    <hyperlink ref="B229" r:id="rId209" display="https://bowling.lexerbowling.com/bowlingdelapraille/championnatsgenevois2024/pl018.htm" xr:uid="{5D29DD4D-C597-44E3-B5E4-42EAA57A1890}"/>
    <hyperlink ref="B230" r:id="rId210" display="https://bowling.lexerbowling.com/bowlingdelapraille/championnatsgenevois2024/pl044.htm" xr:uid="{5374B8EF-0BBB-4C90-9190-5D968877C45F}"/>
    <hyperlink ref="B231" r:id="rId211" display="https://bowling.lexerbowling.com/bowlingdelapraille/championnatsgenevois2024/pl06C.htm" xr:uid="{C899A088-6CC3-4398-B4F6-3CC95950DEE9}"/>
    <hyperlink ref="B232" r:id="rId212" display="https://bowling.lexerbowling.com/bowlingdelapraille/championnatsgenevois2024/pl069.htm" xr:uid="{AB55EF51-9862-4F55-94DD-066773A72033}"/>
    <hyperlink ref="B255" r:id="rId213" display="https://bowling.lexerbowling.com/bowlingdelapraille/championnatsgenevois2024/pl06F.htm" xr:uid="{AB15363C-8450-49B6-91A1-B3B8EDD42A18}"/>
    <hyperlink ref="B256" r:id="rId214" display="https://bowling.lexerbowling.com/bowlingdelapraille/championnatsgenevois2024/pl049.htm" xr:uid="{FD61E485-2948-4B75-A9E6-A6B4B976A5F6}"/>
    <hyperlink ref="B257" r:id="rId215" display="https://bowling.lexerbowling.com/bowlingdelapraille/championnatsgenevois2024/pl04B.htm" xr:uid="{2441D4EE-879E-4706-8E56-3819D630DF98}"/>
    <hyperlink ref="B258" r:id="rId216" display="https://bowling.lexerbowling.com/bowlingdelapraille/championnatsgenevois2024/pl052.htm" xr:uid="{176096F9-98AF-4186-BDE7-FBF69505ED87}"/>
    <hyperlink ref="B259" r:id="rId217" display="https://bowling.lexerbowling.com/bowlingdelapraille/championnatsgenevois2024/pl06D.htm" xr:uid="{16582E6E-06CF-4C5E-BDD0-848059F0BAEB}"/>
    <hyperlink ref="B260" r:id="rId218" display="https://bowling.lexerbowling.com/bowlingdelapraille/championnatsgenevois2024/pl04F.htm" xr:uid="{5C686FD0-2DB8-4421-9BE8-57A0F492731F}"/>
    <hyperlink ref="B193" r:id="rId219" display="https://bowling.lexerbowling.com/bowlingdelapraille/championnatsgenevois2024/pl00D.htm" xr:uid="{8F061F19-15F7-48E6-BB26-AE2636793EF7}"/>
    <hyperlink ref="B194" r:id="rId220" display="https://bowling.lexerbowling.com/bowlingdelapraille/championnatsgenevois2024/pl039.htm" xr:uid="{E570EF62-A36F-4DB3-B6EA-804A5AFD70D0}"/>
    <hyperlink ref="B195" r:id="rId221" display="https://bowling.lexerbowling.com/bowlingdelapraille/championnatsgenevois2024/pl009.htm" xr:uid="{DB92A00E-53BC-4EF9-BA8F-A4810F2DF4DE}"/>
    <hyperlink ref="B196" r:id="rId222" display="https://bowling.lexerbowling.com/bowlingdelapraille/championnatsgenevois2024/pl001.htm" xr:uid="{4323D3AC-2440-4176-A5F1-B2D3F7B69B9E}"/>
    <hyperlink ref="B197" r:id="rId223" display="https://bowling.lexerbowling.com/bowlingdelapraille/championnatsgenevois2024/pl00F.htm" xr:uid="{4E1203BD-2AA0-442F-8A5B-E536E166A451}"/>
    <hyperlink ref="B198" r:id="rId224" display="https://bowling.lexerbowling.com/bowlingdelapraille/championnatsgenevois2024/pl03A.htm" xr:uid="{306CB4DC-8C94-496A-8E5E-BD97CFA8673B}"/>
    <hyperlink ref="B206" r:id="rId225" display="https://bowling.lexerbowling.com/bowlingdelapraille/championnatsgenevois2024/pl00E.htm" xr:uid="{0E599A63-C993-4FF0-85D1-1443EB6A3689}"/>
    <hyperlink ref="B207" r:id="rId226" display="https://bowling.lexerbowling.com/bowlingdelapraille/championnatsgenevois2024/pl045.htm" xr:uid="{C77191AD-0D36-48E7-B610-85ECA14CDE4C}"/>
    <hyperlink ref="B208" r:id="rId227" display="https://bowling.lexerbowling.com/bowlingdelapraille/championnatsgenevois2024/pl03E.htm" xr:uid="{7C7A09A1-9C6E-467D-9797-1F4C01171E6F}"/>
    <hyperlink ref="B209" r:id="rId228" display="https://bowling.lexerbowling.com/bowlingdelapraille/championnatsgenevois2024/pl03B.htm" xr:uid="{706CACA0-20D4-4D88-A945-F44133888CDF}"/>
    <hyperlink ref="B210" r:id="rId229" display="https://bowling.lexerbowling.com/bowlingdelapraille/championnatsgenevois2024/pl02F.htm" xr:uid="{5365F407-5F98-46AD-8805-5391152B9547}"/>
    <hyperlink ref="B211" r:id="rId230" display="https://bowling.lexerbowling.com/bowlingdelapraille/championnatsgenevois2024/pl040.htm" xr:uid="{725E6B95-1D08-459F-A59E-5BDEF0B45AF0}"/>
    <hyperlink ref="B212" r:id="rId231" display="https://bowling.lexerbowling.com/bowlingdelapraille/championnatsgenevois2024/pl03C.htm" xr:uid="{D1538191-5867-41DD-BA7D-B381F5FFE8C0}"/>
    <hyperlink ref="B213" r:id="rId232" display="https://bowling.lexerbowling.com/bowlingdelapraille/championnatsgenevois2024/pl031.htm" xr:uid="{AF70ADF4-A9E3-4575-8027-F60502F174B7}"/>
    <hyperlink ref="B214" r:id="rId233" display="https://bowling.lexerbowling.com/bowlingdelapraille/championnatsgenevois2024/pl041.htm" xr:uid="{3B5B24AB-32D8-4F88-B215-DC4819F5AFA6}"/>
    <hyperlink ref="B215" r:id="rId234" display="https://bowling.lexerbowling.com/bowlingdelapraille/championnatsgenevois2024/pl047.htm" xr:uid="{68EFB442-F747-4190-97DE-7ECC550A7007}"/>
    <hyperlink ref="B216" r:id="rId235" display="https://bowling.lexerbowling.com/bowlingdelapraille/championnatsgenevois2024/pl003.htm" xr:uid="{5C6D0186-8D7B-4430-85B5-B4E396602ED2}"/>
    <hyperlink ref="B217" r:id="rId236" display="https://bowling.lexerbowling.com/bowlingdelapraille/championnatsgenevois2024/pl05E.htm" xr:uid="{0C6DE97D-E5E9-4D68-AAA9-0AFEDEE4BE2E}"/>
    <hyperlink ref="B218" r:id="rId237" display="https://bowling.lexerbowling.com/bowlingdelapraille/championnatsgenevois2024/pl068.htm" xr:uid="{7D740CC2-ECC6-4DA3-BA7C-2D3A42E69E65}"/>
    <hyperlink ref="B233" r:id="rId238" display="https://bowling.lexerbowling.com/bowlingdelapraille/championnatsgenevois2024/pl015.htm" xr:uid="{8BE20D3B-CF6E-4AAF-93E2-11BE2A1B5B42}"/>
    <hyperlink ref="B234" r:id="rId239" display="https://bowling.lexerbowling.com/bowlingdelapraille/championnatsgenevois2024/pl05A.htm" xr:uid="{47E5B38B-CE73-484E-BA45-1140E4727947}"/>
    <hyperlink ref="B235" r:id="rId240" display="https://bowling.lexerbowling.com/bowlingdelapraille/championnatsgenevois2024/pl027.htm" xr:uid="{54D388A9-77EC-4EE5-B269-953D9761CA57}"/>
    <hyperlink ref="B236" r:id="rId241" display="https://bowling.lexerbowling.com/bowlingdelapraille/championnatsgenevois2024/pl011.htm" xr:uid="{ECA00999-0C2D-4A9F-8B8E-31CDD78F8F68}"/>
    <hyperlink ref="B237" r:id="rId242" display="https://bowling.lexerbowling.com/bowlingdelapraille/championnatsgenevois2024/pl01B.htm" xr:uid="{B2E602D2-1EAE-48B6-B50F-5DFDE08A55EE}"/>
    <hyperlink ref="B238" r:id="rId243" display="https://bowling.lexerbowling.com/bowlingdelapraille/championnatsgenevois2024/pl071.htm" xr:uid="{849D216A-CA07-49E7-B12C-F0A448040AF2}"/>
    <hyperlink ref="B239" r:id="rId244" display="https://bowling.lexerbowling.com/bowlingdelapraille/championnatsgenevois2024/pl033.htm" xr:uid="{5627BC1B-7303-459D-B666-F69953312AFB}"/>
    <hyperlink ref="B240" r:id="rId245" display="https://bowling.lexerbowling.com/bowlingdelapraille/championnatsgenevois2024/pl064.htm" xr:uid="{EB4CDE81-364B-4861-A2DD-13D3AD83878C}"/>
    <hyperlink ref="B241" r:id="rId246" display="https://bowling.lexerbowling.com/bowlingdelapraille/championnatsgenevois2024/pl02B.htm" xr:uid="{238E95DE-73B0-40E1-A0EB-2784CA6819DF}"/>
    <hyperlink ref="B242" r:id="rId247" display="https://bowling.lexerbowling.com/bowlingdelapraille/championnatsgenevois2024/pl065.htm" xr:uid="{A1A4D794-8F02-48D0-8E3E-F98912A35EBE}"/>
    <hyperlink ref="B243" r:id="rId248" display="https://bowling.lexerbowling.com/bowlingdelapraille/championnatsgenevois2024/pl025.htm" xr:uid="{5DCCB91C-4A7F-4366-B467-8BC33E8862C9}"/>
    <hyperlink ref="B244" r:id="rId249" display="https://bowling.lexerbowling.com/bowlingdelapraille/championnatsgenevois2024/pl017.htm" xr:uid="{863FBD45-F7A7-4912-A0E5-9BDB82CB5F45}"/>
    <hyperlink ref="B245" r:id="rId250" display="https://bowling.lexerbowling.com/bowlingdelapraille/championnatsgenevois2024/pl016.htm" xr:uid="{5A13640F-D017-459B-AEC8-B50594957908}"/>
    <hyperlink ref="B246" r:id="rId251" display="https://bowling.lexerbowling.com/bowlingdelapraille/championnatsgenevois2024/pl046.htm" xr:uid="{09A06B69-5BB9-47EE-8489-E302DCFF5C36}"/>
    <hyperlink ref="B247" r:id="rId252" display="https://bowling.lexerbowling.com/bowlingdelapraille/championnatsgenevois2024/pl02A.htm" xr:uid="{A913000C-60BB-4146-A667-B033A17A99B0}"/>
    <hyperlink ref="B248" r:id="rId253" display="https://bowling.lexerbowling.com/bowlingdelapraille/championnatsgenevois2024/pl002.htm" xr:uid="{A54C9564-5A44-4288-9419-9774B5016A07}"/>
    <hyperlink ref="B249" r:id="rId254" display="https://bowling.lexerbowling.com/bowlingdelapraille/championnatsgenevois2024/pl02E.htm" xr:uid="{00061BD2-20AA-427B-AFFC-B027CB03074D}"/>
    <hyperlink ref="B250" r:id="rId255" display="https://bowling.lexerbowling.com/bowlingdelapraille/championnatsgenevois2024/pl06E.htm" xr:uid="{655C6079-CA5E-4BD8-9137-34574386C16A}"/>
    <hyperlink ref="B251" r:id="rId256" display="https://bowling.lexerbowling.com/bowlingdelapraille/championnatsgenevois2024/pl070.htm" xr:uid="{580ED0EC-4A68-4A4C-A317-EE6CDE76B87B}"/>
    <hyperlink ref="B252" r:id="rId257" display="https://bowling.lexerbowling.com/bowlingdelapraille/championnatsgenevois2024/pl067.htm" xr:uid="{45BEF6B4-201D-4C55-AFF2-5E50DFF98865}"/>
    <hyperlink ref="B253" r:id="rId258" display="https://bowling.lexerbowling.com/bowlingdelapraille/championnatsgenevois2024/pl014.htm" xr:uid="{A5FE5A0B-5967-4F64-9C26-39082D5D32B7}"/>
    <hyperlink ref="B254" r:id="rId259" display="https://bowling.lexerbowling.com/bowlingdelapraille/championnatsgenevois2024/pl01C.htm" xr:uid="{8521C069-33CD-4495-8007-CB2242A6E580}"/>
    <hyperlink ref="B261" r:id="rId260" display="https://bowling.lexerbowling.com/bowlingdelapraille/championnatsgenevois2024/pl04E.htm" xr:uid="{C2B8A756-03EA-4C82-BB07-E27482F3C1A5}"/>
    <hyperlink ref="B262" r:id="rId261" display="https://bowling.lexerbowling.com/bowlingdelapraille/championnatsgenevois2024/pl02D.htm" xr:uid="{70578C0A-9FB3-49B6-8376-F25F994CCF7D}"/>
    <hyperlink ref="B263" r:id="rId262" display="https://bowling.lexerbowling.com/bowlingdelapraille/championnatsgenevois2024/pl05D.htm" xr:uid="{C06D7D4E-B906-4D5F-969D-992AF8EF3C49}"/>
    <hyperlink ref="B264" r:id="rId263" display="https://bowling.lexerbowling.com/bowlingdelapraille/championnatsgenevois2024/pl010.htm" xr:uid="{5F168CF6-2266-4CB6-A7AA-68073FC2FE7C}"/>
    <hyperlink ref="B265" r:id="rId264" display="https://bowling.lexerbowling.com/bowlingdelapraille/championnatsgenevois2024/pl048.htm" xr:uid="{867DCE2F-5984-4208-AB4C-D78A1C7C2C4C}"/>
    <hyperlink ref="B266" r:id="rId265" display="https://bowling.lexerbowling.com/bowlingdelapraille/championnatsgenevois2024/pl072.htm" xr:uid="{EF31B775-9659-4CFE-BE00-D4E4BAD64F30}"/>
    <hyperlink ref="B267" r:id="rId266" display="https://bowling.lexerbowling.com/bowlingdelapraille/championnatsgenevois2024/pl057.htm" xr:uid="{10247A2B-0F3F-4D42-84C7-B21C1937F4D6}"/>
    <hyperlink ref="B268" r:id="rId267" display="https://bowling.lexerbowling.com/bowlingdelapraille/championnatsgenevois2024/pl066.htm" xr:uid="{6C30BCFA-AC30-4C80-93BA-FD70666FABE8}"/>
    <hyperlink ref="B269" r:id="rId268" display="https://bowling.lexerbowling.com/bowlingdelapraille/championnatsgenevois2024/pl043.htm" xr:uid="{17BD5C93-CDA5-4C78-BEF7-9D51250F47DC}"/>
    <hyperlink ref="B270" r:id="rId269" display="https://bowling.lexerbowling.com/bowlingdelapraille/championnatsgenevois2024/pl06B.htm" xr:uid="{8CDDA273-55D6-4FD6-8522-E40EB75DC503}"/>
    <hyperlink ref="B271" r:id="rId270" display="https://bowling.lexerbowling.com/bowlingdelapraille/championnatsgenevois2024/pl05F.htm" xr:uid="{2DBBB568-3B85-4614-BBA7-50754184D9AA}"/>
    <hyperlink ref="B272" r:id="rId271" display="https://bowling.lexerbowling.com/bowlingdelapraille/championnatsgenevois2024/pl029.htm" xr:uid="{7B2A63FD-B6F0-4335-8425-DA39CCD13335}"/>
    <hyperlink ref="B273" r:id="rId272" display="https://bowling.lexerbowling.com/bowlingdelapraille/championnatsgenevois2024/pl022.htm" xr:uid="{823A8936-00EF-4E2F-AFCF-A671FE7ED8CA}"/>
    <hyperlink ref="B274" r:id="rId273" display="https://bowling.lexerbowling.com/bowlingdelapraille/championnatsgenevois2024/pl032.htm" xr:uid="{11F9E8FD-52DD-44C8-A051-529EB8E00CC3}"/>
    <hyperlink ref="B275" r:id="rId274" display="https://bowling.lexerbowling.com/bowlingdelapraille/championnatsgenevois2024/pl008.htm" xr:uid="{BB09FF0D-CDC0-4E42-8050-E47C2E428DE4}"/>
    <hyperlink ref="B276" r:id="rId275" display="https://bowling.lexerbowling.com/bowlingdelapraille/championnatsgenevois2024/pl007.htm" xr:uid="{AF36352D-58C5-4C76-9B68-E08450B0EBC6}"/>
  </hyperlinks>
  <pageMargins left="0.7" right="0.7" top="0.75" bottom="0.75" header="0.3" footer="0.3"/>
  <pageSetup paperSize="9" orientation="portrait" r:id="rId2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O105"/>
  <sheetViews>
    <sheetView topLeftCell="A70" zoomScaleNormal="100" workbookViewId="0">
      <selection activeCell="O105" sqref="O105"/>
    </sheetView>
  </sheetViews>
  <sheetFormatPr baseColWidth="10" defaultColWidth="10.88671875" defaultRowHeight="15" x14ac:dyDescent="0.2"/>
  <cols>
    <col min="1" max="1" width="4" style="186" customWidth="1"/>
    <col min="2" max="2" width="20.33203125" style="186" customWidth="1"/>
    <col min="3" max="14" width="7.5546875" style="186" customWidth="1"/>
    <col min="15" max="16384" width="10.88671875" style="187"/>
  </cols>
  <sheetData>
    <row r="1" spans="1:14" ht="15.75" x14ac:dyDescent="0.2">
      <c r="A1" s="201" t="s">
        <v>213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202"/>
    </row>
    <row r="2" spans="1:14" ht="15.75" thickBot="1" x14ac:dyDescent="0.25"/>
    <row r="3" spans="1:14" ht="24.75" thickBot="1" x14ac:dyDescent="0.25">
      <c r="A3" s="203" t="s">
        <v>1</v>
      </c>
      <c r="B3" s="203" t="s">
        <v>2</v>
      </c>
      <c r="C3" s="203" t="s">
        <v>3</v>
      </c>
      <c r="D3" s="203" t="s">
        <v>4</v>
      </c>
      <c r="E3" s="203" t="s">
        <v>5</v>
      </c>
      <c r="F3" s="203" t="s">
        <v>6</v>
      </c>
      <c r="G3" s="203" t="s">
        <v>7</v>
      </c>
      <c r="H3" s="203" t="s">
        <v>8</v>
      </c>
      <c r="I3" s="203" t="s">
        <v>9</v>
      </c>
      <c r="J3" s="203" t="s">
        <v>10</v>
      </c>
      <c r="K3" s="203" t="s">
        <v>0</v>
      </c>
      <c r="L3" s="203" t="s">
        <v>62</v>
      </c>
      <c r="M3" s="204" t="s">
        <v>61</v>
      </c>
      <c r="N3" s="205" t="s">
        <v>33</v>
      </c>
    </row>
    <row r="4" spans="1:14" ht="15.75" thickBot="1" x14ac:dyDescent="0.25">
      <c r="A4" s="189">
        <v>1</v>
      </c>
      <c r="B4" s="5" t="s">
        <v>52</v>
      </c>
      <c r="C4" s="189">
        <v>139</v>
      </c>
      <c r="D4" s="189">
        <v>158</v>
      </c>
      <c r="E4" s="188">
        <v>205</v>
      </c>
      <c r="F4" s="188">
        <v>233</v>
      </c>
      <c r="G4" s="189">
        <v>175</v>
      </c>
      <c r="H4" s="188">
        <v>204</v>
      </c>
      <c r="I4" s="189">
        <v>160</v>
      </c>
      <c r="J4" s="189">
        <v>178</v>
      </c>
      <c r="K4" s="189">
        <v>1452</v>
      </c>
      <c r="L4" s="190">
        <f>COUNT(C4:J4)</f>
        <v>8</v>
      </c>
      <c r="M4" s="191">
        <f>SUM(K4/L4)</f>
        <v>181.5</v>
      </c>
      <c r="N4" s="186" t="s">
        <v>102</v>
      </c>
    </row>
    <row r="5" spans="1:14" ht="15.75" thickBot="1" x14ac:dyDescent="0.25">
      <c r="A5" s="189">
        <v>2</v>
      </c>
      <c r="B5" s="5" t="s">
        <v>12</v>
      </c>
      <c r="C5" s="188">
        <v>210</v>
      </c>
      <c r="D5" s="189">
        <v>156</v>
      </c>
      <c r="E5" s="189">
        <v>176</v>
      </c>
      <c r="F5" s="189">
        <v>143</v>
      </c>
      <c r="G5" s="189">
        <v>181</v>
      </c>
      <c r="H5" s="189">
        <v>180</v>
      </c>
      <c r="I5" s="189">
        <v>177</v>
      </c>
      <c r="J5" s="188">
        <v>225</v>
      </c>
      <c r="K5" s="189">
        <v>1448</v>
      </c>
      <c r="L5" s="190">
        <f>COUNT(C5:J5)</f>
        <v>8</v>
      </c>
      <c r="M5" s="191">
        <f>SUM(K5/L5)</f>
        <v>181</v>
      </c>
      <c r="N5" s="186" t="s">
        <v>102</v>
      </c>
    </row>
    <row r="6" spans="1:14" ht="15.75" thickBot="1" x14ac:dyDescent="0.25">
      <c r="A6" s="189">
        <v>3</v>
      </c>
      <c r="B6" s="5" t="s">
        <v>203</v>
      </c>
      <c r="C6" s="189">
        <v>158</v>
      </c>
      <c r="D6" s="189">
        <v>174</v>
      </c>
      <c r="E6" s="188">
        <v>213</v>
      </c>
      <c r="F6" s="189">
        <v>159</v>
      </c>
      <c r="G6" s="189">
        <v>176</v>
      </c>
      <c r="H6" s="189">
        <v>148</v>
      </c>
      <c r="I6" s="189">
        <v>154</v>
      </c>
      <c r="J6" s="189">
        <v>155</v>
      </c>
      <c r="K6" s="189">
        <v>1337</v>
      </c>
      <c r="L6" s="190">
        <f>COUNT(C6:J6)</f>
        <v>8</v>
      </c>
      <c r="M6" s="191">
        <f>SUM(K6/L6)</f>
        <v>167.125</v>
      </c>
      <c r="N6" s="186" t="s">
        <v>102</v>
      </c>
    </row>
    <row r="7" spans="1:14" ht="15.75" thickBot="1" x14ac:dyDescent="0.25">
      <c r="A7" s="189">
        <v>4</v>
      </c>
      <c r="B7" s="5" t="s">
        <v>35</v>
      </c>
      <c r="C7" s="189">
        <v>183</v>
      </c>
      <c r="D7" s="189">
        <v>135</v>
      </c>
      <c r="E7" s="189">
        <v>182</v>
      </c>
      <c r="F7" s="189">
        <v>152</v>
      </c>
      <c r="G7" s="189">
        <v>165</v>
      </c>
      <c r="H7" s="189">
        <v>167</v>
      </c>
      <c r="I7" s="189">
        <v>157</v>
      </c>
      <c r="J7" s="189">
        <v>174</v>
      </c>
      <c r="K7" s="189">
        <v>1315</v>
      </c>
      <c r="L7" s="190">
        <f>COUNT(C7:J7)</f>
        <v>8</v>
      </c>
      <c r="M7" s="191">
        <f>SUM(K7/L7)</f>
        <v>164.375</v>
      </c>
      <c r="N7" s="186" t="s">
        <v>102</v>
      </c>
    </row>
    <row r="8" spans="1:14" ht="15.75" thickBot="1" x14ac:dyDescent="0.25">
      <c r="A8" s="189">
        <v>5</v>
      </c>
      <c r="B8" s="5" t="s">
        <v>165</v>
      </c>
      <c r="C8" s="189">
        <v>174</v>
      </c>
      <c r="D8" s="189">
        <v>164</v>
      </c>
      <c r="E8" s="189">
        <v>126</v>
      </c>
      <c r="F8" s="189">
        <v>157</v>
      </c>
      <c r="G8" s="189">
        <v>176</v>
      </c>
      <c r="H8" s="189">
        <v>186</v>
      </c>
      <c r="I8" s="189">
        <v>169</v>
      </c>
      <c r="J8" s="189">
        <v>147</v>
      </c>
      <c r="K8" s="189">
        <v>1299</v>
      </c>
      <c r="L8" s="190">
        <f>COUNT(C8:J8)</f>
        <v>8</v>
      </c>
      <c r="M8" s="191">
        <f>SUM(K8/L8)</f>
        <v>162.375</v>
      </c>
      <c r="N8" s="186" t="s">
        <v>102</v>
      </c>
    </row>
    <row r="9" spans="1:14" ht="15.75" thickBot="1" x14ac:dyDescent="0.25">
      <c r="A9" s="189">
        <v>6</v>
      </c>
      <c r="B9" s="5" t="s">
        <v>169</v>
      </c>
      <c r="C9" s="189">
        <v>195</v>
      </c>
      <c r="D9" s="189">
        <v>178</v>
      </c>
      <c r="E9" s="189">
        <v>180</v>
      </c>
      <c r="F9" s="189">
        <v>138</v>
      </c>
      <c r="G9" s="189">
        <v>168</v>
      </c>
      <c r="H9" s="189">
        <v>161</v>
      </c>
      <c r="I9" s="189">
        <v>115</v>
      </c>
      <c r="J9" s="189">
        <v>154</v>
      </c>
      <c r="K9" s="189">
        <v>1289</v>
      </c>
      <c r="L9" s="190">
        <f>COUNT(C9:J9)</f>
        <v>8</v>
      </c>
      <c r="M9" s="191">
        <f>SUM(K9/L9)</f>
        <v>161.125</v>
      </c>
      <c r="N9" s="186" t="s">
        <v>102</v>
      </c>
    </row>
    <row r="10" spans="1:14" ht="15.75" thickBot="1" x14ac:dyDescent="0.25">
      <c r="A10" s="189">
        <v>7</v>
      </c>
      <c r="B10" s="5" t="s">
        <v>34</v>
      </c>
      <c r="C10" s="189">
        <v>179</v>
      </c>
      <c r="D10" s="189">
        <v>151</v>
      </c>
      <c r="E10" s="189">
        <v>166</v>
      </c>
      <c r="F10" s="189">
        <v>129</v>
      </c>
      <c r="G10" s="189">
        <v>170</v>
      </c>
      <c r="H10" s="189">
        <v>171</v>
      </c>
      <c r="I10" s="189">
        <v>159</v>
      </c>
      <c r="J10" s="189">
        <v>139</v>
      </c>
      <c r="K10" s="189">
        <v>1264</v>
      </c>
      <c r="L10" s="190">
        <f>COUNT(C10:J10)</f>
        <v>8</v>
      </c>
      <c r="M10" s="191">
        <f>SUM(K10/L10)</f>
        <v>158</v>
      </c>
      <c r="N10" s="186" t="s">
        <v>102</v>
      </c>
    </row>
    <row r="11" spans="1:14" ht="15.75" thickBot="1" x14ac:dyDescent="0.25">
      <c r="A11" s="189">
        <v>8</v>
      </c>
      <c r="B11" s="5" t="s">
        <v>14</v>
      </c>
      <c r="C11" s="189">
        <v>148</v>
      </c>
      <c r="D11" s="189">
        <v>162</v>
      </c>
      <c r="E11" s="189">
        <v>159</v>
      </c>
      <c r="F11" s="189">
        <v>171</v>
      </c>
      <c r="G11" s="189">
        <v>149</v>
      </c>
      <c r="H11" s="189">
        <v>132</v>
      </c>
      <c r="I11" s="189">
        <v>157</v>
      </c>
      <c r="J11" s="189">
        <v>170</v>
      </c>
      <c r="K11" s="189">
        <v>1248</v>
      </c>
      <c r="L11" s="190">
        <f>COUNT(C11:J11)</f>
        <v>8</v>
      </c>
      <c r="M11" s="191">
        <f>SUM(K11/L11)</f>
        <v>156</v>
      </c>
      <c r="N11" s="186" t="s">
        <v>102</v>
      </c>
    </row>
    <row r="12" spans="1:14" ht="15.75" thickBot="1" x14ac:dyDescent="0.25">
      <c r="A12" s="189">
        <v>9</v>
      </c>
      <c r="B12" s="5" t="s">
        <v>11</v>
      </c>
      <c r="C12" s="189">
        <v>147</v>
      </c>
      <c r="D12" s="189">
        <v>154</v>
      </c>
      <c r="E12" s="189">
        <v>197</v>
      </c>
      <c r="F12" s="189">
        <v>143</v>
      </c>
      <c r="G12" s="189">
        <v>152</v>
      </c>
      <c r="H12" s="189">
        <v>140</v>
      </c>
      <c r="I12" s="189">
        <v>121</v>
      </c>
      <c r="J12" s="189">
        <v>162</v>
      </c>
      <c r="K12" s="189">
        <v>1216</v>
      </c>
      <c r="L12" s="190">
        <f>COUNT(C12:J12)</f>
        <v>8</v>
      </c>
      <c r="M12" s="191">
        <f>SUM(K12/L12)</f>
        <v>152</v>
      </c>
      <c r="N12" s="186" t="s">
        <v>102</v>
      </c>
    </row>
    <row r="13" spans="1:14" ht="15.75" thickBot="1" x14ac:dyDescent="0.25">
      <c r="A13" s="189">
        <v>10</v>
      </c>
      <c r="B13" s="5" t="s">
        <v>164</v>
      </c>
      <c r="C13" s="189">
        <v>161</v>
      </c>
      <c r="D13" s="189">
        <v>122</v>
      </c>
      <c r="E13" s="189">
        <v>159</v>
      </c>
      <c r="F13" s="189">
        <v>131</v>
      </c>
      <c r="G13" s="189">
        <v>158</v>
      </c>
      <c r="H13" s="189">
        <v>141</v>
      </c>
      <c r="I13" s="189">
        <v>158</v>
      </c>
      <c r="J13" s="189">
        <v>177</v>
      </c>
      <c r="K13" s="189">
        <v>1207</v>
      </c>
      <c r="L13" s="190">
        <f>COUNT(C13:J13)</f>
        <v>8</v>
      </c>
      <c r="M13" s="191">
        <f>SUM(K13/L13)</f>
        <v>150.875</v>
      </c>
      <c r="N13" s="186" t="s">
        <v>102</v>
      </c>
    </row>
    <row r="14" spans="1:14" ht="15.75" thickBot="1" x14ac:dyDescent="0.25">
      <c r="A14" s="189">
        <v>11</v>
      </c>
      <c r="B14" s="5" t="s">
        <v>201</v>
      </c>
      <c r="C14" s="189">
        <v>158</v>
      </c>
      <c r="D14" s="189">
        <v>139</v>
      </c>
      <c r="E14" s="189">
        <v>138</v>
      </c>
      <c r="F14" s="189">
        <v>132</v>
      </c>
      <c r="G14" s="189">
        <v>152</v>
      </c>
      <c r="H14" s="189">
        <v>173</v>
      </c>
      <c r="I14" s="189">
        <v>144</v>
      </c>
      <c r="J14" s="189">
        <v>159</v>
      </c>
      <c r="K14" s="189">
        <v>1195</v>
      </c>
      <c r="L14" s="190">
        <f>COUNT(C14:J14)</f>
        <v>8</v>
      </c>
      <c r="M14" s="191">
        <f>SUM(K14/L14)</f>
        <v>149.375</v>
      </c>
      <c r="N14" s="186" t="s">
        <v>102</v>
      </c>
    </row>
    <row r="15" spans="1:14" ht="15.75" thickBot="1" x14ac:dyDescent="0.25">
      <c r="A15" s="189">
        <v>1</v>
      </c>
      <c r="B15" s="5" t="s">
        <v>37</v>
      </c>
      <c r="C15" s="189">
        <v>144</v>
      </c>
      <c r="D15" s="189">
        <v>126</v>
      </c>
      <c r="E15" s="189">
        <v>135</v>
      </c>
      <c r="F15" s="189">
        <v>154</v>
      </c>
      <c r="G15" s="189">
        <v>124</v>
      </c>
      <c r="H15" s="188">
        <v>206</v>
      </c>
      <c r="I15" s="189">
        <v>145</v>
      </c>
      <c r="J15" s="189">
        <v>154</v>
      </c>
      <c r="K15" s="189">
        <v>1188</v>
      </c>
      <c r="L15" s="190">
        <f>COUNT(C15:J15)</f>
        <v>8</v>
      </c>
      <c r="M15" s="191">
        <f>SUM(K15/L15)</f>
        <v>148.5</v>
      </c>
      <c r="N15" s="186" t="s">
        <v>102</v>
      </c>
    </row>
    <row r="16" spans="1:14" ht="15.75" thickBot="1" x14ac:dyDescent="0.25">
      <c r="A16" s="189">
        <v>2</v>
      </c>
      <c r="B16" s="5" t="s">
        <v>15</v>
      </c>
      <c r="C16" s="189">
        <v>148</v>
      </c>
      <c r="D16" s="189">
        <v>157</v>
      </c>
      <c r="E16" s="189">
        <v>153</v>
      </c>
      <c r="F16" s="189">
        <v>168</v>
      </c>
      <c r="G16" s="189">
        <v>138</v>
      </c>
      <c r="H16" s="189">
        <v>109</v>
      </c>
      <c r="I16" s="189">
        <v>146</v>
      </c>
      <c r="J16" s="189">
        <v>160</v>
      </c>
      <c r="K16" s="189">
        <v>1179</v>
      </c>
      <c r="L16" s="190">
        <f>COUNT(C16:J16)</f>
        <v>8</v>
      </c>
      <c r="M16" s="191">
        <f>SUM(K16/L16)</f>
        <v>147.375</v>
      </c>
      <c r="N16" s="186" t="s">
        <v>102</v>
      </c>
    </row>
    <row r="17" spans="1:14" ht="15.75" thickBot="1" x14ac:dyDescent="0.25">
      <c r="A17" s="189">
        <v>3</v>
      </c>
      <c r="B17" s="5" t="s">
        <v>16</v>
      </c>
      <c r="C17" s="189">
        <v>125</v>
      </c>
      <c r="D17" s="189">
        <v>144</v>
      </c>
      <c r="E17" s="189">
        <v>118</v>
      </c>
      <c r="F17" s="189">
        <v>141</v>
      </c>
      <c r="G17" s="189">
        <v>180</v>
      </c>
      <c r="H17" s="189">
        <v>164</v>
      </c>
      <c r="I17" s="189">
        <v>163</v>
      </c>
      <c r="J17" s="189">
        <v>122</v>
      </c>
      <c r="K17" s="189">
        <v>1157</v>
      </c>
      <c r="L17" s="190">
        <f>COUNT(C17:J17)</f>
        <v>8</v>
      </c>
      <c r="M17" s="191">
        <f>SUM(K17/L17)</f>
        <v>144.625</v>
      </c>
      <c r="N17" s="186" t="s">
        <v>102</v>
      </c>
    </row>
    <row r="18" spans="1:14" ht="15.75" thickBot="1" x14ac:dyDescent="0.25">
      <c r="A18" s="189">
        <v>4</v>
      </c>
      <c r="B18" s="5" t="s">
        <v>204</v>
      </c>
      <c r="C18" s="189">
        <v>151</v>
      </c>
      <c r="D18" s="189">
        <v>138</v>
      </c>
      <c r="E18" s="189">
        <v>145</v>
      </c>
      <c r="F18" s="189">
        <v>122</v>
      </c>
      <c r="G18" s="189">
        <v>172</v>
      </c>
      <c r="H18" s="189">
        <v>140</v>
      </c>
      <c r="I18" s="189">
        <v>141</v>
      </c>
      <c r="J18" s="189">
        <v>132</v>
      </c>
      <c r="K18" s="189">
        <v>1141</v>
      </c>
      <c r="L18" s="190">
        <f>COUNT(C18:J18)</f>
        <v>8</v>
      </c>
      <c r="M18" s="191">
        <f>SUM(K18/L18)</f>
        <v>142.625</v>
      </c>
      <c r="N18" s="186" t="s">
        <v>102</v>
      </c>
    </row>
    <row r="19" spans="1:14" ht="15.75" thickBot="1" x14ac:dyDescent="0.25">
      <c r="A19" s="189">
        <v>5</v>
      </c>
      <c r="B19" s="5" t="s">
        <v>36</v>
      </c>
      <c r="C19" s="189">
        <v>129</v>
      </c>
      <c r="D19" s="189">
        <v>157</v>
      </c>
      <c r="E19" s="189">
        <v>135</v>
      </c>
      <c r="F19" s="189">
        <v>153</v>
      </c>
      <c r="G19" s="189">
        <v>155</v>
      </c>
      <c r="H19" s="189">
        <v>135</v>
      </c>
      <c r="I19" s="189">
        <v>137</v>
      </c>
      <c r="J19" s="189">
        <v>104</v>
      </c>
      <c r="K19" s="189">
        <v>1105</v>
      </c>
      <c r="L19" s="190">
        <f>COUNT(C19:J19)</f>
        <v>8</v>
      </c>
      <c r="M19" s="191">
        <f>SUM(K19/L19)</f>
        <v>138.125</v>
      </c>
      <c r="N19" s="186" t="s">
        <v>102</v>
      </c>
    </row>
    <row r="20" spans="1:14" ht="15.75" thickBot="1" x14ac:dyDescent="0.25">
      <c r="A20" s="189">
        <v>6</v>
      </c>
      <c r="B20" s="5" t="s">
        <v>17</v>
      </c>
      <c r="C20" s="189">
        <v>138</v>
      </c>
      <c r="D20" s="189">
        <v>186</v>
      </c>
      <c r="E20" s="189">
        <v>157</v>
      </c>
      <c r="F20" s="189">
        <v>159</v>
      </c>
      <c r="G20" s="189">
        <v>124</v>
      </c>
      <c r="H20" s="189">
        <v>106</v>
      </c>
      <c r="I20" s="189">
        <v>103</v>
      </c>
      <c r="J20" s="189">
        <v>104</v>
      </c>
      <c r="K20" s="189">
        <v>1077</v>
      </c>
      <c r="L20" s="190">
        <f>COUNT(C20:J20)</f>
        <v>8</v>
      </c>
      <c r="M20" s="191">
        <f>SUM(K20/L20)</f>
        <v>134.625</v>
      </c>
      <c r="N20" s="186" t="s">
        <v>102</v>
      </c>
    </row>
    <row r="21" spans="1:14" ht="15.75" thickBot="1" x14ac:dyDescent="0.25">
      <c r="A21" s="189">
        <v>7</v>
      </c>
      <c r="B21" s="5" t="s">
        <v>50</v>
      </c>
      <c r="C21" s="189">
        <v>123</v>
      </c>
      <c r="D21" s="189">
        <v>134</v>
      </c>
      <c r="E21" s="189">
        <v>109</v>
      </c>
      <c r="F21" s="189">
        <v>141</v>
      </c>
      <c r="G21" s="189">
        <v>147</v>
      </c>
      <c r="H21" s="189">
        <v>129</v>
      </c>
      <c r="I21" s="189">
        <v>156</v>
      </c>
      <c r="J21" s="189">
        <v>125</v>
      </c>
      <c r="K21" s="189">
        <v>1064</v>
      </c>
      <c r="L21" s="190">
        <f>COUNT(C21:J21)</f>
        <v>8</v>
      </c>
      <c r="M21" s="191">
        <f>SUM(K21/L21)</f>
        <v>133</v>
      </c>
      <c r="N21" s="186" t="s">
        <v>102</v>
      </c>
    </row>
    <row r="22" spans="1:14" ht="15.75" thickBot="1" x14ac:dyDescent="0.25">
      <c r="A22" s="189">
        <v>8</v>
      </c>
      <c r="B22" s="5" t="s">
        <v>205</v>
      </c>
      <c r="C22" s="189">
        <v>146</v>
      </c>
      <c r="D22" s="189">
        <v>130</v>
      </c>
      <c r="E22" s="189">
        <v>115</v>
      </c>
      <c r="F22" s="189">
        <v>116</v>
      </c>
      <c r="G22" s="189">
        <v>130</v>
      </c>
      <c r="H22" s="189">
        <v>99</v>
      </c>
      <c r="I22" s="189">
        <v>168</v>
      </c>
      <c r="J22" s="189">
        <v>122</v>
      </c>
      <c r="K22" s="189">
        <v>1026</v>
      </c>
      <c r="L22" s="190">
        <f>COUNT(C22:J22)</f>
        <v>8</v>
      </c>
      <c r="M22" s="191">
        <f>SUM(K22/L22)</f>
        <v>128.25</v>
      </c>
      <c r="N22" s="186" t="s">
        <v>102</v>
      </c>
    </row>
    <row r="23" spans="1:14" ht="15.75" thickBot="1" x14ac:dyDescent="0.25">
      <c r="A23" s="189">
        <v>9</v>
      </c>
      <c r="B23" s="5" t="s">
        <v>206</v>
      </c>
      <c r="C23" s="189">
        <v>115</v>
      </c>
      <c r="D23" s="189">
        <v>126</v>
      </c>
      <c r="E23" s="189">
        <v>159</v>
      </c>
      <c r="F23" s="189">
        <v>119</v>
      </c>
      <c r="G23" s="189">
        <v>92</v>
      </c>
      <c r="H23" s="189">
        <v>129</v>
      </c>
      <c r="I23" s="189">
        <v>133</v>
      </c>
      <c r="J23" s="189">
        <v>119</v>
      </c>
      <c r="K23" s="189">
        <v>992</v>
      </c>
      <c r="L23" s="190">
        <f>COUNT(C23:J23)</f>
        <v>8</v>
      </c>
      <c r="M23" s="191">
        <f>SUM(K23/L23)</f>
        <v>124</v>
      </c>
      <c r="N23" s="186" t="s">
        <v>102</v>
      </c>
    </row>
    <row r="24" spans="1:14" ht="15.75" thickBot="1" x14ac:dyDescent="0.25">
      <c r="A24" s="189">
        <v>10</v>
      </c>
      <c r="B24" s="5" t="s">
        <v>202</v>
      </c>
      <c r="C24" s="189">
        <v>131</v>
      </c>
      <c r="D24" s="189">
        <v>121</v>
      </c>
      <c r="E24" s="189">
        <v>119</v>
      </c>
      <c r="F24" s="189">
        <v>90</v>
      </c>
      <c r="G24" s="189">
        <v>144</v>
      </c>
      <c r="H24" s="189">
        <v>135</v>
      </c>
      <c r="I24" s="189">
        <v>135</v>
      </c>
      <c r="J24" s="189">
        <v>112</v>
      </c>
      <c r="K24" s="189">
        <v>987</v>
      </c>
      <c r="L24" s="190">
        <f>COUNT(C24:J24)</f>
        <v>8</v>
      </c>
      <c r="M24" s="191">
        <f>SUM(K24/L24)</f>
        <v>123.375</v>
      </c>
      <c r="N24" s="186" t="s">
        <v>102</v>
      </c>
    </row>
    <row r="25" spans="1:14" ht="15.75" thickBot="1" x14ac:dyDescent="0.25">
      <c r="A25" s="189">
        <v>11</v>
      </c>
      <c r="B25" s="5" t="s">
        <v>70</v>
      </c>
      <c r="C25" s="189">
        <v>103</v>
      </c>
      <c r="D25" s="189">
        <v>92</v>
      </c>
      <c r="E25" s="189">
        <v>87</v>
      </c>
      <c r="F25" s="189">
        <v>93</v>
      </c>
      <c r="G25" s="189">
        <v>111</v>
      </c>
      <c r="H25" s="189">
        <v>120</v>
      </c>
      <c r="I25" s="189">
        <v>124</v>
      </c>
      <c r="J25" s="189">
        <v>192</v>
      </c>
      <c r="K25" s="189">
        <v>922</v>
      </c>
      <c r="L25" s="190">
        <f>COUNT(C25:J25)</f>
        <v>8</v>
      </c>
      <c r="M25" s="191">
        <f>SUM(K25/L25)</f>
        <v>115.25</v>
      </c>
      <c r="N25" s="186" t="s">
        <v>102</v>
      </c>
    </row>
    <row r="26" spans="1:14" ht="15.75" thickBot="1" x14ac:dyDescent="0.25">
      <c r="A26" s="189"/>
      <c r="B26" s="223"/>
      <c r="C26" s="224">
        <f>SUM(C4:C25)</f>
        <v>3305</v>
      </c>
      <c r="D26" s="224">
        <f t="shared" ref="D26:J26" si="0">SUM(D4:D25)</f>
        <v>3204</v>
      </c>
      <c r="E26" s="224">
        <f t="shared" si="0"/>
        <v>3333</v>
      </c>
      <c r="F26" s="224">
        <f t="shared" si="0"/>
        <v>3144</v>
      </c>
      <c r="G26" s="224">
        <f t="shared" si="0"/>
        <v>3339</v>
      </c>
      <c r="H26" s="224">
        <f t="shared" si="0"/>
        <v>3275</v>
      </c>
      <c r="I26" s="224">
        <f t="shared" si="0"/>
        <v>3222</v>
      </c>
      <c r="J26" s="224">
        <f t="shared" si="0"/>
        <v>3286</v>
      </c>
      <c r="K26" s="224"/>
      <c r="L26" s="262"/>
      <c r="M26" s="191"/>
    </row>
    <row r="27" spans="1:14" ht="16.5" thickBot="1" x14ac:dyDescent="0.25">
      <c r="A27" s="190"/>
      <c r="B27" s="206" t="s">
        <v>95</v>
      </c>
      <c r="C27" s="207">
        <f>COUNTIF(C4:J25,"&gt;199")</f>
        <v>7</v>
      </c>
      <c r="K27" s="202">
        <f>SUM(K4:K25)</f>
        <v>26108</v>
      </c>
      <c r="L27" s="202">
        <f>COUNT(C4:J25)</f>
        <v>176</v>
      </c>
      <c r="M27" s="208">
        <f t="shared" ref="M27" si="1">SUM(K27/L27)</f>
        <v>148.34090909090909</v>
      </c>
    </row>
    <row r="28" spans="1:14" ht="24.75" thickBot="1" x14ac:dyDescent="0.25">
      <c r="A28" s="203" t="s">
        <v>1</v>
      </c>
      <c r="B28" s="203" t="s">
        <v>2</v>
      </c>
      <c r="C28" s="203" t="s">
        <v>3</v>
      </c>
      <c r="D28" s="203" t="s">
        <v>4</v>
      </c>
      <c r="E28" s="203" t="s">
        <v>5</v>
      </c>
      <c r="F28" s="203" t="s">
        <v>6</v>
      </c>
      <c r="G28" s="203" t="s">
        <v>7</v>
      </c>
      <c r="H28" s="203" t="s">
        <v>8</v>
      </c>
      <c r="I28" s="203" t="s">
        <v>9</v>
      </c>
      <c r="J28" s="203" t="s">
        <v>10</v>
      </c>
      <c r="K28" s="203" t="s">
        <v>0</v>
      </c>
      <c r="L28" s="203" t="s">
        <v>62</v>
      </c>
      <c r="M28" s="204" t="s">
        <v>61</v>
      </c>
    </row>
    <row r="29" spans="1:14" ht="15.75" thickBot="1" x14ac:dyDescent="0.25">
      <c r="A29" s="189">
        <v>1</v>
      </c>
      <c r="B29" s="5" t="s">
        <v>74</v>
      </c>
      <c r="C29" s="188">
        <v>234</v>
      </c>
      <c r="D29" s="188">
        <v>218</v>
      </c>
      <c r="E29" s="188">
        <v>201</v>
      </c>
      <c r="F29" s="198">
        <v>265</v>
      </c>
      <c r="G29" s="189">
        <v>168</v>
      </c>
      <c r="H29" s="189">
        <v>199</v>
      </c>
      <c r="I29" s="189">
        <v>167</v>
      </c>
      <c r="J29" s="189">
        <v>176</v>
      </c>
      <c r="K29" s="189">
        <v>1628</v>
      </c>
      <c r="L29" s="190">
        <f>COUNT(C29:J29)</f>
        <v>8</v>
      </c>
      <c r="M29" s="191">
        <f>SUM(K29/L29)</f>
        <v>203.5</v>
      </c>
      <c r="N29" s="199" t="s">
        <v>98</v>
      </c>
    </row>
    <row r="30" spans="1:14" ht="15.75" thickBot="1" x14ac:dyDescent="0.25">
      <c r="A30" s="189">
        <v>2</v>
      </c>
      <c r="B30" s="5" t="s">
        <v>42</v>
      </c>
      <c r="C30" s="189">
        <v>156</v>
      </c>
      <c r="D30" s="189">
        <v>191</v>
      </c>
      <c r="E30" s="188">
        <v>234</v>
      </c>
      <c r="F30" s="188">
        <v>203</v>
      </c>
      <c r="G30" s="188">
        <v>201</v>
      </c>
      <c r="H30" s="189">
        <v>166</v>
      </c>
      <c r="I30" s="189">
        <v>158</v>
      </c>
      <c r="J30" s="189">
        <v>178</v>
      </c>
      <c r="K30" s="189">
        <v>1487</v>
      </c>
      <c r="L30" s="190">
        <f>COUNT(C30:J30)</f>
        <v>8</v>
      </c>
      <c r="M30" s="191">
        <f>SUM(K30/L30)</f>
        <v>185.875</v>
      </c>
      <c r="N30" s="199" t="s">
        <v>98</v>
      </c>
    </row>
    <row r="31" spans="1:14" ht="15.75" thickBot="1" x14ac:dyDescent="0.25">
      <c r="A31" s="189">
        <v>1</v>
      </c>
      <c r="B31" s="5" t="s">
        <v>138</v>
      </c>
      <c r="C31" s="189">
        <v>178</v>
      </c>
      <c r="D31" s="189">
        <v>194</v>
      </c>
      <c r="E31" s="189">
        <v>178</v>
      </c>
      <c r="F31" s="189">
        <v>164</v>
      </c>
      <c r="G31" s="189">
        <v>168</v>
      </c>
      <c r="H31" s="189">
        <v>178</v>
      </c>
      <c r="I31" s="189">
        <v>192</v>
      </c>
      <c r="J31" s="188">
        <v>232</v>
      </c>
      <c r="K31" s="189">
        <v>1484</v>
      </c>
      <c r="L31" s="190">
        <f>COUNT(C31:J31)</f>
        <v>8</v>
      </c>
      <c r="M31" s="191">
        <f>SUM(K31/L31)</f>
        <v>185.5</v>
      </c>
      <c r="N31" s="199" t="s">
        <v>98</v>
      </c>
    </row>
    <row r="32" spans="1:14" ht="15.75" thickBot="1" x14ac:dyDescent="0.25">
      <c r="A32" s="189">
        <v>2</v>
      </c>
      <c r="B32" s="5" t="s">
        <v>73</v>
      </c>
      <c r="C32" s="189">
        <v>184</v>
      </c>
      <c r="D32" s="189">
        <v>169</v>
      </c>
      <c r="E32" s="189">
        <v>157</v>
      </c>
      <c r="F32" s="189">
        <v>195</v>
      </c>
      <c r="G32" s="189">
        <v>189</v>
      </c>
      <c r="H32" s="189">
        <v>190</v>
      </c>
      <c r="I32" s="189">
        <v>197</v>
      </c>
      <c r="J32" s="189">
        <v>183</v>
      </c>
      <c r="K32" s="189">
        <v>1464</v>
      </c>
      <c r="L32" s="190">
        <f>COUNT(C32:J32)</f>
        <v>8</v>
      </c>
      <c r="M32" s="191">
        <f>SUM(K32/L32)</f>
        <v>183</v>
      </c>
      <c r="N32" s="199" t="s">
        <v>98</v>
      </c>
    </row>
    <row r="33" spans="1:14" ht="15.75" thickBot="1" x14ac:dyDescent="0.25">
      <c r="A33" s="189">
        <v>3</v>
      </c>
      <c r="B33" s="5" t="s">
        <v>40</v>
      </c>
      <c r="C33" s="189">
        <v>167</v>
      </c>
      <c r="D33" s="189">
        <v>172</v>
      </c>
      <c r="E33" s="189">
        <v>187</v>
      </c>
      <c r="F33" s="189">
        <v>181</v>
      </c>
      <c r="G33" s="189">
        <v>184</v>
      </c>
      <c r="H33" s="189">
        <v>171</v>
      </c>
      <c r="I33" s="189">
        <v>182</v>
      </c>
      <c r="J33" s="189">
        <v>175</v>
      </c>
      <c r="K33" s="189">
        <v>1419</v>
      </c>
      <c r="L33" s="190">
        <f>COUNT(C33:J33)</f>
        <v>8</v>
      </c>
      <c r="M33" s="191">
        <f>SUM(K33/L33)</f>
        <v>177.375</v>
      </c>
      <c r="N33" s="199" t="s">
        <v>98</v>
      </c>
    </row>
    <row r="34" spans="1:14" ht="15.75" thickBot="1" x14ac:dyDescent="0.25">
      <c r="A34" s="189">
        <v>4</v>
      </c>
      <c r="B34" s="5" t="s">
        <v>82</v>
      </c>
      <c r="C34" s="189">
        <v>168</v>
      </c>
      <c r="D34" s="189">
        <v>162</v>
      </c>
      <c r="E34" s="189">
        <v>182</v>
      </c>
      <c r="F34" s="189">
        <v>170</v>
      </c>
      <c r="G34" s="189">
        <v>191</v>
      </c>
      <c r="H34" s="189">
        <v>150</v>
      </c>
      <c r="I34" s="189">
        <v>167</v>
      </c>
      <c r="J34" s="189">
        <v>167</v>
      </c>
      <c r="K34" s="189">
        <v>1357</v>
      </c>
      <c r="L34" s="190">
        <f>COUNT(C34:J34)</f>
        <v>8</v>
      </c>
      <c r="M34" s="191">
        <f>SUM(K34/L34)</f>
        <v>169.625</v>
      </c>
      <c r="N34" s="199" t="s">
        <v>98</v>
      </c>
    </row>
    <row r="35" spans="1:14" ht="15.75" thickBot="1" x14ac:dyDescent="0.25">
      <c r="A35" s="189">
        <v>5</v>
      </c>
      <c r="B35" s="5" t="s">
        <v>154</v>
      </c>
      <c r="C35" s="188">
        <v>238</v>
      </c>
      <c r="D35" s="189">
        <v>136</v>
      </c>
      <c r="E35" s="189">
        <v>123</v>
      </c>
      <c r="F35" s="189">
        <v>146</v>
      </c>
      <c r="G35" s="189">
        <v>174</v>
      </c>
      <c r="H35" s="188">
        <v>200</v>
      </c>
      <c r="I35" s="189">
        <v>162</v>
      </c>
      <c r="J35" s="189">
        <v>169</v>
      </c>
      <c r="K35" s="189">
        <v>1348</v>
      </c>
      <c r="L35" s="190">
        <f>COUNT(C35:J35)</f>
        <v>8</v>
      </c>
      <c r="M35" s="191">
        <f>SUM(K35/L35)</f>
        <v>168.5</v>
      </c>
      <c r="N35" s="199" t="s">
        <v>98</v>
      </c>
    </row>
    <row r="36" spans="1:14" ht="15.75" thickBot="1" x14ac:dyDescent="0.25">
      <c r="A36" s="189">
        <v>6</v>
      </c>
      <c r="B36" s="5" t="s">
        <v>71</v>
      </c>
      <c r="C36" s="189">
        <v>143</v>
      </c>
      <c r="D36" s="189">
        <v>159</v>
      </c>
      <c r="E36" s="189">
        <v>151</v>
      </c>
      <c r="F36" s="189">
        <v>163</v>
      </c>
      <c r="G36" s="188">
        <v>206</v>
      </c>
      <c r="H36" s="189">
        <v>136</v>
      </c>
      <c r="I36" s="188">
        <v>201</v>
      </c>
      <c r="J36" s="189">
        <v>169</v>
      </c>
      <c r="K36" s="189">
        <v>1328</v>
      </c>
      <c r="L36" s="190">
        <f>COUNT(C36:J36)</f>
        <v>8</v>
      </c>
      <c r="M36" s="191">
        <f>SUM(K36/L36)</f>
        <v>166</v>
      </c>
      <c r="N36" s="199" t="s">
        <v>98</v>
      </c>
    </row>
    <row r="37" spans="1:14" ht="15.75" thickBot="1" x14ac:dyDescent="0.25">
      <c r="A37" s="189">
        <v>7</v>
      </c>
      <c r="B37" s="5" t="s">
        <v>55</v>
      </c>
      <c r="C37" s="189">
        <v>172</v>
      </c>
      <c r="D37" s="188">
        <v>200</v>
      </c>
      <c r="E37" s="189">
        <v>194</v>
      </c>
      <c r="F37" s="189">
        <v>166</v>
      </c>
      <c r="G37" s="189">
        <v>164</v>
      </c>
      <c r="H37" s="189">
        <v>144</v>
      </c>
      <c r="I37" s="189">
        <v>137</v>
      </c>
      <c r="J37" s="189">
        <v>142</v>
      </c>
      <c r="K37" s="189">
        <v>1319</v>
      </c>
      <c r="L37" s="190">
        <f>COUNT(C37:J37)</f>
        <v>8</v>
      </c>
      <c r="M37" s="191">
        <f>SUM(K37/L37)</f>
        <v>164.875</v>
      </c>
      <c r="N37" s="199" t="s">
        <v>98</v>
      </c>
    </row>
    <row r="38" spans="1:14" ht="15.75" thickBot="1" x14ac:dyDescent="0.25">
      <c r="A38" s="189">
        <v>8</v>
      </c>
      <c r="B38" s="5" t="s">
        <v>146</v>
      </c>
      <c r="C38" s="189">
        <v>125</v>
      </c>
      <c r="D38" s="189">
        <v>153</v>
      </c>
      <c r="E38" s="189">
        <v>142</v>
      </c>
      <c r="F38" s="189">
        <v>158</v>
      </c>
      <c r="G38" s="189"/>
      <c r="H38" s="189"/>
      <c r="I38" s="189"/>
      <c r="J38" s="189"/>
      <c r="K38" s="189">
        <v>578</v>
      </c>
      <c r="L38" s="190">
        <f>COUNT(C38:J38)</f>
        <v>4</v>
      </c>
      <c r="M38" s="191">
        <f>SUM(K38/L38)</f>
        <v>144.5</v>
      </c>
      <c r="N38" s="199" t="s">
        <v>98</v>
      </c>
    </row>
    <row r="39" spans="1:14" ht="15.75" thickBot="1" x14ac:dyDescent="0.25">
      <c r="A39" s="189"/>
      <c r="B39" s="223"/>
      <c r="C39" s="224">
        <f>SUM(C29:C38)</f>
        <v>1765</v>
      </c>
      <c r="D39" s="224">
        <f t="shared" ref="D39:J39" si="2">SUM(D29:D38)</f>
        <v>1754</v>
      </c>
      <c r="E39" s="224">
        <f t="shared" si="2"/>
        <v>1749</v>
      </c>
      <c r="F39" s="224">
        <f t="shared" si="2"/>
        <v>1811</v>
      </c>
      <c r="G39" s="224">
        <f t="shared" si="2"/>
        <v>1645</v>
      </c>
      <c r="H39" s="224">
        <f t="shared" si="2"/>
        <v>1534</v>
      </c>
      <c r="I39" s="224">
        <f t="shared" si="2"/>
        <v>1563</v>
      </c>
      <c r="J39" s="224">
        <f t="shared" si="2"/>
        <v>1591</v>
      </c>
      <c r="K39" s="224"/>
      <c r="L39" s="262"/>
      <c r="M39" s="191"/>
      <c r="N39" s="199"/>
    </row>
    <row r="40" spans="1:14" ht="16.5" thickBot="1" x14ac:dyDescent="0.25">
      <c r="A40" s="190"/>
      <c r="B40" s="206" t="s">
        <v>95</v>
      </c>
      <c r="C40" s="207">
        <f>COUNTIF(C29:J38,"&gt;199")</f>
        <v>13</v>
      </c>
      <c r="K40" s="202">
        <f>SUM(K29:K38)</f>
        <v>13412</v>
      </c>
      <c r="L40" s="202">
        <f>SUM(L29:L38)</f>
        <v>76</v>
      </c>
      <c r="M40" s="208">
        <f t="shared" ref="M29:M40" si="3">SUM(K40/L40)</f>
        <v>176.47368421052633</v>
      </c>
      <c r="N40" s="199"/>
    </row>
    <row r="41" spans="1:14" ht="24.75" thickBot="1" x14ac:dyDescent="0.25">
      <c r="A41" s="203" t="s">
        <v>1</v>
      </c>
      <c r="B41" s="203" t="s">
        <v>2</v>
      </c>
      <c r="C41" s="203" t="s">
        <v>3</v>
      </c>
      <c r="D41" s="203" t="s">
        <v>4</v>
      </c>
      <c r="E41" s="203" t="s">
        <v>5</v>
      </c>
      <c r="F41" s="203" t="s">
        <v>6</v>
      </c>
      <c r="G41" s="203" t="s">
        <v>7</v>
      </c>
      <c r="H41" s="203" t="s">
        <v>8</v>
      </c>
      <c r="I41" s="203" t="s">
        <v>9</v>
      </c>
      <c r="J41" s="203" t="s">
        <v>10</v>
      </c>
      <c r="K41" s="203" t="s">
        <v>0</v>
      </c>
      <c r="L41" s="203" t="s">
        <v>62</v>
      </c>
      <c r="M41" s="204" t="s">
        <v>61</v>
      </c>
      <c r="N41" s="199"/>
    </row>
    <row r="42" spans="1:14" ht="15.75" thickBot="1" x14ac:dyDescent="0.25">
      <c r="A42" s="189">
        <v>1</v>
      </c>
      <c r="B42" s="5" t="s">
        <v>39</v>
      </c>
      <c r="C42" s="188">
        <v>206</v>
      </c>
      <c r="D42" s="189">
        <v>176</v>
      </c>
      <c r="E42" s="189">
        <v>152</v>
      </c>
      <c r="F42" s="188">
        <v>214</v>
      </c>
      <c r="G42" s="189">
        <v>168</v>
      </c>
      <c r="H42" s="189">
        <v>167</v>
      </c>
      <c r="I42" s="189">
        <v>163</v>
      </c>
      <c r="J42" s="188">
        <v>211</v>
      </c>
      <c r="K42" s="189">
        <v>1457</v>
      </c>
      <c r="L42" s="190">
        <f t="shared" ref="L42:L53" si="4">COUNT(C42:J42)</f>
        <v>8</v>
      </c>
      <c r="M42" s="191">
        <f t="shared" ref="M42:M55" si="5">SUM(K42/L42)</f>
        <v>182.125</v>
      </c>
      <c r="N42" s="186" t="s">
        <v>99</v>
      </c>
    </row>
    <row r="43" spans="1:14" ht="15.75" thickBot="1" x14ac:dyDescent="0.25">
      <c r="A43" s="189">
        <v>2</v>
      </c>
      <c r="B43" s="5" t="s">
        <v>207</v>
      </c>
      <c r="C43" s="189">
        <v>145</v>
      </c>
      <c r="D43" s="189">
        <v>163</v>
      </c>
      <c r="E43" s="189">
        <v>166</v>
      </c>
      <c r="F43" s="188">
        <v>213</v>
      </c>
      <c r="G43" s="188">
        <v>204</v>
      </c>
      <c r="H43" s="189">
        <v>171</v>
      </c>
      <c r="I43" s="189">
        <v>179</v>
      </c>
      <c r="J43" s="189">
        <v>158</v>
      </c>
      <c r="K43" s="189">
        <v>1399</v>
      </c>
      <c r="L43" s="190">
        <f t="shared" si="4"/>
        <v>8</v>
      </c>
      <c r="M43" s="191">
        <f t="shared" si="5"/>
        <v>174.875</v>
      </c>
      <c r="N43" s="186" t="s">
        <v>99</v>
      </c>
    </row>
    <row r="44" spans="1:14" ht="15.75" thickBot="1" x14ac:dyDescent="0.25">
      <c r="A44" s="189">
        <v>3</v>
      </c>
      <c r="B44" s="5" t="s">
        <v>57</v>
      </c>
      <c r="C44" s="189">
        <v>189</v>
      </c>
      <c r="D44" s="189">
        <v>119</v>
      </c>
      <c r="E44" s="189">
        <v>181</v>
      </c>
      <c r="F44" s="189">
        <v>166</v>
      </c>
      <c r="G44" s="189">
        <v>169</v>
      </c>
      <c r="H44" s="189">
        <v>173</v>
      </c>
      <c r="I44" s="189">
        <v>184</v>
      </c>
      <c r="J44" s="189">
        <v>155</v>
      </c>
      <c r="K44" s="189">
        <v>1336</v>
      </c>
      <c r="L44" s="190">
        <f t="shared" si="4"/>
        <v>8</v>
      </c>
      <c r="M44" s="191">
        <f t="shared" si="5"/>
        <v>167</v>
      </c>
      <c r="N44" s="186" t="s">
        <v>99</v>
      </c>
    </row>
    <row r="45" spans="1:14" ht="15.75" thickBot="1" x14ac:dyDescent="0.25">
      <c r="A45" s="189">
        <v>4</v>
      </c>
      <c r="B45" s="5" t="s">
        <v>77</v>
      </c>
      <c r="C45" s="189">
        <v>131</v>
      </c>
      <c r="D45" s="189">
        <v>190</v>
      </c>
      <c r="E45" s="189">
        <v>160</v>
      </c>
      <c r="F45" s="189">
        <v>138</v>
      </c>
      <c r="G45" s="189">
        <v>143</v>
      </c>
      <c r="H45" s="189">
        <v>182</v>
      </c>
      <c r="I45" s="189">
        <v>126</v>
      </c>
      <c r="J45" s="189">
        <v>166</v>
      </c>
      <c r="K45" s="189">
        <v>1236</v>
      </c>
      <c r="L45" s="190">
        <f t="shared" si="4"/>
        <v>8</v>
      </c>
      <c r="M45" s="191">
        <f t="shared" si="5"/>
        <v>154.5</v>
      </c>
      <c r="N45" s="186" t="s">
        <v>99</v>
      </c>
    </row>
    <row r="46" spans="1:14" ht="15.75" thickBot="1" x14ac:dyDescent="0.25">
      <c r="A46" s="189">
        <v>5</v>
      </c>
      <c r="B46" s="5" t="s">
        <v>158</v>
      </c>
      <c r="C46" s="188">
        <v>208</v>
      </c>
      <c r="D46" s="189">
        <v>155</v>
      </c>
      <c r="E46" s="189">
        <v>170</v>
      </c>
      <c r="F46" s="189">
        <v>161</v>
      </c>
      <c r="G46" s="188">
        <v>202</v>
      </c>
      <c r="H46" s="189">
        <v>199</v>
      </c>
      <c r="I46" s="189">
        <v>169</v>
      </c>
      <c r="J46" s="189">
        <v>165</v>
      </c>
      <c r="K46" s="189">
        <v>1429</v>
      </c>
      <c r="L46" s="190">
        <f t="shared" si="4"/>
        <v>8</v>
      </c>
      <c r="M46" s="191">
        <f t="shared" si="5"/>
        <v>178.625</v>
      </c>
      <c r="N46" s="186" t="s">
        <v>99</v>
      </c>
    </row>
    <row r="47" spans="1:14" ht="15.75" thickBot="1" x14ac:dyDescent="0.25">
      <c r="A47" s="189">
        <v>6</v>
      </c>
      <c r="B47" s="5" t="s">
        <v>151</v>
      </c>
      <c r="C47" s="189">
        <v>168</v>
      </c>
      <c r="D47" s="189">
        <v>158</v>
      </c>
      <c r="E47" s="189">
        <v>177</v>
      </c>
      <c r="F47" s="189">
        <v>167</v>
      </c>
      <c r="G47" s="189">
        <v>157</v>
      </c>
      <c r="H47" s="189">
        <v>177</v>
      </c>
      <c r="I47" s="189">
        <v>175</v>
      </c>
      <c r="J47" s="189">
        <v>183</v>
      </c>
      <c r="K47" s="189">
        <v>1362</v>
      </c>
      <c r="L47" s="190">
        <f t="shared" si="4"/>
        <v>8</v>
      </c>
      <c r="M47" s="191">
        <f t="shared" si="5"/>
        <v>170.25</v>
      </c>
      <c r="N47" s="186" t="s">
        <v>99</v>
      </c>
    </row>
    <row r="48" spans="1:14" ht="15.75" thickBot="1" x14ac:dyDescent="0.25">
      <c r="A48" s="189">
        <v>7</v>
      </c>
      <c r="B48" s="5" t="s">
        <v>72</v>
      </c>
      <c r="C48" s="188">
        <v>202</v>
      </c>
      <c r="D48" s="189">
        <v>149</v>
      </c>
      <c r="E48" s="189">
        <v>177</v>
      </c>
      <c r="F48" s="189">
        <v>169</v>
      </c>
      <c r="G48" s="189">
        <v>150</v>
      </c>
      <c r="H48" s="189">
        <v>167</v>
      </c>
      <c r="I48" s="189">
        <v>176</v>
      </c>
      <c r="J48" s="189">
        <v>137</v>
      </c>
      <c r="K48" s="189">
        <v>1327</v>
      </c>
      <c r="L48" s="190">
        <f t="shared" si="4"/>
        <v>8</v>
      </c>
      <c r="M48" s="191">
        <f t="shared" si="5"/>
        <v>165.875</v>
      </c>
      <c r="N48" s="186" t="s">
        <v>99</v>
      </c>
    </row>
    <row r="49" spans="1:14" ht="15.75" thickBot="1" x14ac:dyDescent="0.25">
      <c r="A49" s="189">
        <v>8</v>
      </c>
      <c r="B49" s="5" t="s">
        <v>19</v>
      </c>
      <c r="C49" s="189">
        <v>144</v>
      </c>
      <c r="D49" s="189">
        <v>168</v>
      </c>
      <c r="E49" s="189">
        <v>169</v>
      </c>
      <c r="F49" s="189">
        <v>184</v>
      </c>
      <c r="G49" s="189">
        <v>139</v>
      </c>
      <c r="H49" s="189">
        <v>168</v>
      </c>
      <c r="I49" s="189">
        <v>137</v>
      </c>
      <c r="J49" s="189">
        <v>164</v>
      </c>
      <c r="K49" s="189">
        <v>1273</v>
      </c>
      <c r="L49" s="190">
        <f t="shared" si="4"/>
        <v>8</v>
      </c>
      <c r="M49" s="191">
        <f t="shared" si="5"/>
        <v>159.125</v>
      </c>
      <c r="N49" s="186" t="s">
        <v>99</v>
      </c>
    </row>
    <row r="50" spans="1:14" ht="15.75" thickBot="1" x14ac:dyDescent="0.25">
      <c r="A50" s="189">
        <v>9</v>
      </c>
      <c r="B50" s="209"/>
      <c r="L50" s="190">
        <f t="shared" si="4"/>
        <v>0</v>
      </c>
      <c r="M50" s="191" t="e">
        <f t="shared" si="5"/>
        <v>#DIV/0!</v>
      </c>
      <c r="N50" s="186" t="s">
        <v>99</v>
      </c>
    </row>
    <row r="51" spans="1:14" ht="15.75" thickBot="1" x14ac:dyDescent="0.25">
      <c r="A51" s="189">
        <v>10</v>
      </c>
      <c r="B51" s="209"/>
      <c r="L51" s="190">
        <f t="shared" si="4"/>
        <v>0</v>
      </c>
      <c r="M51" s="191" t="e">
        <f t="shared" si="5"/>
        <v>#DIV/0!</v>
      </c>
      <c r="N51" s="186" t="s">
        <v>99</v>
      </c>
    </row>
    <row r="52" spans="1:14" ht="15.75" thickBot="1" x14ac:dyDescent="0.25">
      <c r="A52" s="189">
        <v>11</v>
      </c>
      <c r="B52" s="209"/>
      <c r="L52" s="190">
        <f t="shared" si="4"/>
        <v>0</v>
      </c>
      <c r="M52" s="191" t="e">
        <f t="shared" si="5"/>
        <v>#DIV/0!</v>
      </c>
      <c r="N52" s="186" t="s">
        <v>99</v>
      </c>
    </row>
    <row r="53" spans="1:14" ht="15.75" thickBot="1" x14ac:dyDescent="0.25">
      <c r="A53" s="189">
        <v>12</v>
      </c>
      <c r="B53" s="209"/>
      <c r="L53" s="190">
        <f t="shared" si="4"/>
        <v>0</v>
      </c>
      <c r="M53" s="191" t="e">
        <f t="shared" si="5"/>
        <v>#DIV/0!</v>
      </c>
      <c r="N53" s="186" t="s">
        <v>99</v>
      </c>
    </row>
    <row r="54" spans="1:14" ht="15.75" thickBot="1" x14ac:dyDescent="0.25">
      <c r="A54" s="189"/>
      <c r="B54" s="209"/>
      <c r="C54" s="272">
        <f>SUM(C42:C53)</f>
        <v>1393</v>
      </c>
      <c r="D54" s="272">
        <f t="shared" ref="D54:J54" si="6">SUM(D42:D53)</f>
        <v>1278</v>
      </c>
      <c r="E54" s="272">
        <f t="shared" si="6"/>
        <v>1352</v>
      </c>
      <c r="F54" s="272">
        <f t="shared" si="6"/>
        <v>1412</v>
      </c>
      <c r="G54" s="272">
        <f t="shared" si="6"/>
        <v>1332</v>
      </c>
      <c r="H54" s="272">
        <f t="shared" si="6"/>
        <v>1404</v>
      </c>
      <c r="I54" s="272">
        <f t="shared" si="6"/>
        <v>1309</v>
      </c>
      <c r="J54" s="272">
        <f t="shared" si="6"/>
        <v>1339</v>
      </c>
      <c r="L54" s="262"/>
      <c r="M54" s="191"/>
    </row>
    <row r="55" spans="1:14" ht="16.5" thickBot="1" x14ac:dyDescent="0.25">
      <c r="A55" s="190"/>
      <c r="B55" s="206" t="s">
        <v>95</v>
      </c>
      <c r="C55" s="207">
        <f>COUNTIF(C42:J53,"&gt;199")</f>
        <v>8</v>
      </c>
      <c r="K55" s="202">
        <f>SUM(K42:K53)</f>
        <v>10819</v>
      </c>
      <c r="L55" s="202">
        <f>SUM(L42:L53)</f>
        <v>64</v>
      </c>
      <c r="M55" s="208">
        <f t="shared" si="5"/>
        <v>169.046875</v>
      </c>
    </row>
    <row r="56" spans="1:14" ht="15.75" thickBot="1" x14ac:dyDescent="0.25">
      <c r="A56" s="203" t="s">
        <v>1</v>
      </c>
      <c r="B56" s="203" t="s">
        <v>2</v>
      </c>
      <c r="C56" s="203" t="s">
        <v>3</v>
      </c>
      <c r="D56" s="203" t="s">
        <v>4</v>
      </c>
      <c r="E56" s="203" t="s">
        <v>5</v>
      </c>
      <c r="F56" s="203" t="s">
        <v>6</v>
      </c>
      <c r="G56" s="203" t="s">
        <v>7</v>
      </c>
      <c r="H56" s="203" t="s">
        <v>8</v>
      </c>
      <c r="I56" s="203" t="s">
        <v>9</v>
      </c>
      <c r="J56" s="203" t="s">
        <v>10</v>
      </c>
      <c r="K56" s="203" t="s">
        <v>0</v>
      </c>
      <c r="L56" s="203" t="s">
        <v>62</v>
      </c>
      <c r="M56" s="204" t="s">
        <v>61</v>
      </c>
    </row>
    <row r="57" spans="1:14" ht="15.75" thickBot="1" x14ac:dyDescent="0.25">
      <c r="A57" s="189">
        <v>1</v>
      </c>
      <c r="B57" s="5" t="s">
        <v>21</v>
      </c>
      <c r="C57" s="189">
        <v>164</v>
      </c>
      <c r="D57" s="198">
        <v>254</v>
      </c>
      <c r="E57" s="189">
        <v>152</v>
      </c>
      <c r="F57" s="189">
        <v>175</v>
      </c>
      <c r="G57" s="189">
        <v>195</v>
      </c>
      <c r="H57" s="189">
        <v>174</v>
      </c>
      <c r="I57" s="189">
        <v>177</v>
      </c>
      <c r="J57" s="188">
        <v>215</v>
      </c>
      <c r="K57" s="189">
        <v>1506</v>
      </c>
      <c r="L57" s="190">
        <f t="shared" ref="L57:L75" si="7">COUNT(C57:J57)</f>
        <v>8</v>
      </c>
      <c r="M57" s="191">
        <f t="shared" ref="M57:M76" si="8">SUM(K57/L57)</f>
        <v>188.25</v>
      </c>
      <c r="N57" s="186" t="s">
        <v>100</v>
      </c>
    </row>
    <row r="58" spans="1:14" ht="15.75" thickBot="1" x14ac:dyDescent="0.25">
      <c r="A58" s="189">
        <v>2</v>
      </c>
      <c r="B58" s="5" t="s">
        <v>20</v>
      </c>
      <c r="C58" s="189">
        <v>153</v>
      </c>
      <c r="D58" s="189">
        <v>152</v>
      </c>
      <c r="E58" s="198">
        <v>278</v>
      </c>
      <c r="F58" s="188">
        <v>200</v>
      </c>
      <c r="G58" s="189">
        <v>162</v>
      </c>
      <c r="H58" s="189">
        <v>172</v>
      </c>
      <c r="I58" s="189">
        <v>125</v>
      </c>
      <c r="J58" s="189">
        <v>162</v>
      </c>
      <c r="K58" s="189">
        <v>1404</v>
      </c>
      <c r="L58" s="190">
        <f t="shared" si="7"/>
        <v>8</v>
      </c>
      <c r="M58" s="191">
        <f t="shared" si="8"/>
        <v>175.5</v>
      </c>
      <c r="N58" s="186" t="s">
        <v>100</v>
      </c>
    </row>
    <row r="59" spans="1:14" ht="15.75" thickBot="1" x14ac:dyDescent="0.25">
      <c r="A59" s="189">
        <v>3</v>
      </c>
      <c r="B59" s="5" t="s">
        <v>76</v>
      </c>
      <c r="C59" s="189">
        <v>158</v>
      </c>
      <c r="D59" s="189">
        <v>147</v>
      </c>
      <c r="E59" s="189">
        <v>190</v>
      </c>
      <c r="F59" s="189">
        <v>185</v>
      </c>
      <c r="G59" s="189">
        <v>171</v>
      </c>
      <c r="H59" s="189">
        <v>199</v>
      </c>
      <c r="I59" s="189">
        <v>136</v>
      </c>
      <c r="J59" s="188">
        <v>216</v>
      </c>
      <c r="K59" s="189">
        <v>1402</v>
      </c>
      <c r="L59" s="190">
        <f t="shared" si="7"/>
        <v>8</v>
      </c>
      <c r="M59" s="191">
        <f t="shared" si="8"/>
        <v>175.25</v>
      </c>
      <c r="N59" s="186" t="s">
        <v>100</v>
      </c>
    </row>
    <row r="60" spans="1:14" ht="15.75" thickBot="1" x14ac:dyDescent="0.25">
      <c r="A60" s="189">
        <v>4</v>
      </c>
      <c r="B60" s="5" t="s">
        <v>67</v>
      </c>
      <c r="C60" s="189">
        <v>189</v>
      </c>
      <c r="D60" s="189">
        <v>121</v>
      </c>
      <c r="E60" s="189">
        <v>161</v>
      </c>
      <c r="F60" s="189">
        <v>179</v>
      </c>
      <c r="G60" s="188">
        <v>222</v>
      </c>
      <c r="H60" s="189">
        <v>190</v>
      </c>
      <c r="I60" s="189">
        <v>157</v>
      </c>
      <c r="J60" s="189">
        <v>183</v>
      </c>
      <c r="K60" s="189">
        <v>1402</v>
      </c>
      <c r="L60" s="190">
        <f t="shared" si="7"/>
        <v>8</v>
      </c>
      <c r="M60" s="191">
        <f t="shared" si="8"/>
        <v>175.25</v>
      </c>
      <c r="N60" s="186" t="s">
        <v>100</v>
      </c>
    </row>
    <row r="61" spans="1:14" ht="15.75" thickBot="1" x14ac:dyDescent="0.25">
      <c r="A61" s="189">
        <v>5</v>
      </c>
      <c r="B61" s="5" t="s">
        <v>65</v>
      </c>
      <c r="C61" s="189">
        <v>178</v>
      </c>
      <c r="D61" s="189">
        <v>152</v>
      </c>
      <c r="E61" s="189">
        <v>193</v>
      </c>
      <c r="F61" s="189">
        <v>169</v>
      </c>
      <c r="G61" s="189">
        <v>171</v>
      </c>
      <c r="H61" s="189">
        <v>154</v>
      </c>
      <c r="I61" s="189">
        <v>169</v>
      </c>
      <c r="J61" s="189">
        <v>191</v>
      </c>
      <c r="K61" s="189">
        <v>1377</v>
      </c>
      <c r="L61" s="190">
        <f t="shared" si="7"/>
        <v>8</v>
      </c>
      <c r="M61" s="191">
        <f t="shared" si="8"/>
        <v>172.125</v>
      </c>
      <c r="N61" s="186" t="s">
        <v>100</v>
      </c>
    </row>
    <row r="62" spans="1:14" ht="15.75" thickBot="1" x14ac:dyDescent="0.25">
      <c r="A62" s="189">
        <v>6</v>
      </c>
      <c r="B62" s="5" t="s">
        <v>208</v>
      </c>
      <c r="C62" s="189">
        <v>174</v>
      </c>
      <c r="D62" s="189">
        <v>199</v>
      </c>
      <c r="E62" s="189">
        <v>189</v>
      </c>
      <c r="F62" s="189">
        <v>156</v>
      </c>
      <c r="G62" s="189">
        <v>175</v>
      </c>
      <c r="H62" s="189">
        <v>137</v>
      </c>
      <c r="I62" s="189">
        <v>176</v>
      </c>
      <c r="J62" s="189">
        <v>171</v>
      </c>
      <c r="K62" s="189">
        <v>1377</v>
      </c>
      <c r="L62" s="190">
        <f t="shared" si="7"/>
        <v>8</v>
      </c>
      <c r="M62" s="191">
        <f t="shared" si="8"/>
        <v>172.125</v>
      </c>
      <c r="N62" s="186" t="s">
        <v>100</v>
      </c>
    </row>
    <row r="63" spans="1:14" ht="15.75" thickBot="1" x14ac:dyDescent="0.25">
      <c r="A63" s="189">
        <v>7</v>
      </c>
      <c r="B63" s="5" t="s">
        <v>147</v>
      </c>
      <c r="C63" s="189">
        <v>157</v>
      </c>
      <c r="D63" s="189">
        <v>172</v>
      </c>
      <c r="E63" s="189">
        <v>177</v>
      </c>
      <c r="F63" s="189">
        <v>171</v>
      </c>
      <c r="G63" s="189">
        <v>185</v>
      </c>
      <c r="H63" s="189">
        <v>161</v>
      </c>
      <c r="I63" s="189">
        <v>191</v>
      </c>
      <c r="J63" s="189">
        <v>156</v>
      </c>
      <c r="K63" s="189">
        <v>1370</v>
      </c>
      <c r="L63" s="190">
        <f t="shared" si="7"/>
        <v>8</v>
      </c>
      <c r="M63" s="191">
        <f t="shared" si="8"/>
        <v>171.25</v>
      </c>
      <c r="N63" s="186" t="s">
        <v>100</v>
      </c>
    </row>
    <row r="64" spans="1:14" ht="15.75" thickBot="1" x14ac:dyDescent="0.25">
      <c r="A64" s="189">
        <v>8</v>
      </c>
      <c r="B64" s="5" t="s">
        <v>23</v>
      </c>
      <c r="C64" s="189">
        <v>181</v>
      </c>
      <c r="D64" s="188">
        <v>206</v>
      </c>
      <c r="E64" s="188">
        <v>212</v>
      </c>
      <c r="F64" s="189">
        <v>170</v>
      </c>
      <c r="G64" s="189">
        <v>141</v>
      </c>
      <c r="H64" s="189">
        <v>137</v>
      </c>
      <c r="I64" s="189">
        <v>156</v>
      </c>
      <c r="J64" s="189">
        <v>163</v>
      </c>
      <c r="K64" s="189">
        <v>1366</v>
      </c>
      <c r="L64" s="190">
        <f t="shared" si="7"/>
        <v>8</v>
      </c>
      <c r="M64" s="191">
        <f t="shared" si="8"/>
        <v>170.75</v>
      </c>
      <c r="N64" s="186" t="s">
        <v>100</v>
      </c>
    </row>
    <row r="65" spans="1:14" ht="15.75" thickBot="1" x14ac:dyDescent="0.25">
      <c r="A65" s="189">
        <v>9</v>
      </c>
      <c r="B65" s="5" t="s">
        <v>41</v>
      </c>
      <c r="C65" s="189">
        <v>139</v>
      </c>
      <c r="D65" s="188">
        <v>234</v>
      </c>
      <c r="E65" s="189">
        <v>141</v>
      </c>
      <c r="F65" s="189">
        <v>144</v>
      </c>
      <c r="G65" s="189">
        <v>166</v>
      </c>
      <c r="H65" s="189">
        <v>168</v>
      </c>
      <c r="I65" s="189">
        <v>155</v>
      </c>
      <c r="J65" s="189">
        <v>190</v>
      </c>
      <c r="K65" s="189">
        <v>1337</v>
      </c>
      <c r="L65" s="190">
        <f t="shared" si="7"/>
        <v>8</v>
      </c>
      <c r="M65" s="191">
        <f t="shared" si="8"/>
        <v>167.125</v>
      </c>
      <c r="N65" s="186" t="s">
        <v>100</v>
      </c>
    </row>
    <row r="66" spans="1:14" ht="15.75" thickBot="1" x14ac:dyDescent="0.25">
      <c r="A66" s="189">
        <v>10</v>
      </c>
      <c r="B66" s="5" t="s">
        <v>38</v>
      </c>
      <c r="C66" s="189">
        <v>184</v>
      </c>
      <c r="D66" s="189">
        <v>150</v>
      </c>
      <c r="E66" s="189">
        <v>146</v>
      </c>
      <c r="F66" s="189">
        <v>155</v>
      </c>
      <c r="G66" s="189">
        <v>169</v>
      </c>
      <c r="H66" s="189">
        <v>156</v>
      </c>
      <c r="I66" s="188">
        <v>209</v>
      </c>
      <c r="J66" s="189">
        <v>158</v>
      </c>
      <c r="K66" s="189">
        <v>1327</v>
      </c>
      <c r="L66" s="190">
        <f t="shared" si="7"/>
        <v>8</v>
      </c>
      <c r="M66" s="191">
        <f t="shared" si="8"/>
        <v>165.875</v>
      </c>
      <c r="N66" s="186" t="s">
        <v>100</v>
      </c>
    </row>
    <row r="67" spans="1:14" ht="15.75" thickBot="1" x14ac:dyDescent="0.25">
      <c r="A67" s="189">
        <v>11</v>
      </c>
      <c r="B67" s="5" t="s">
        <v>177</v>
      </c>
      <c r="C67" s="189">
        <v>165</v>
      </c>
      <c r="D67" s="189">
        <v>158</v>
      </c>
      <c r="E67" s="189">
        <v>149</v>
      </c>
      <c r="F67" s="189">
        <v>184</v>
      </c>
      <c r="G67" s="189">
        <v>182</v>
      </c>
      <c r="H67" s="189">
        <v>166</v>
      </c>
      <c r="I67" s="189">
        <v>157</v>
      </c>
      <c r="J67" s="189">
        <v>158</v>
      </c>
      <c r="K67" s="189">
        <v>1319</v>
      </c>
      <c r="L67" s="190">
        <f t="shared" si="7"/>
        <v>8</v>
      </c>
      <c r="M67" s="191">
        <f t="shared" si="8"/>
        <v>164.875</v>
      </c>
      <c r="N67" s="186" t="s">
        <v>100</v>
      </c>
    </row>
    <row r="68" spans="1:14" ht="15.75" thickBot="1" x14ac:dyDescent="0.25">
      <c r="A68" s="189">
        <v>12</v>
      </c>
      <c r="B68" s="5" t="s">
        <v>43</v>
      </c>
      <c r="C68" s="189">
        <v>142</v>
      </c>
      <c r="D68" s="188">
        <v>219</v>
      </c>
      <c r="E68" s="189">
        <v>188</v>
      </c>
      <c r="F68" s="189">
        <v>191</v>
      </c>
      <c r="G68" s="189">
        <v>146</v>
      </c>
      <c r="H68" s="189">
        <v>148</v>
      </c>
      <c r="I68" s="189">
        <v>162</v>
      </c>
      <c r="J68" s="189">
        <v>115</v>
      </c>
      <c r="K68" s="189">
        <v>1311</v>
      </c>
      <c r="L68" s="190">
        <f t="shared" si="7"/>
        <v>8</v>
      </c>
      <c r="M68" s="191">
        <f t="shared" si="8"/>
        <v>163.875</v>
      </c>
      <c r="N68" s="186" t="s">
        <v>100</v>
      </c>
    </row>
    <row r="69" spans="1:14" ht="15.75" thickBot="1" x14ac:dyDescent="0.25">
      <c r="A69" s="189">
        <v>13</v>
      </c>
      <c r="B69" s="5" t="s">
        <v>139</v>
      </c>
      <c r="C69" s="189">
        <v>150</v>
      </c>
      <c r="D69" s="189">
        <v>113</v>
      </c>
      <c r="E69" s="189">
        <v>185</v>
      </c>
      <c r="F69" s="189">
        <v>161</v>
      </c>
      <c r="G69" s="189">
        <v>154</v>
      </c>
      <c r="H69" s="189">
        <v>135</v>
      </c>
      <c r="I69" s="188">
        <v>204</v>
      </c>
      <c r="J69" s="189">
        <v>176</v>
      </c>
      <c r="K69" s="189">
        <v>1278</v>
      </c>
      <c r="L69" s="190">
        <f t="shared" si="7"/>
        <v>8</v>
      </c>
      <c r="M69" s="191">
        <f t="shared" si="8"/>
        <v>159.75</v>
      </c>
      <c r="N69" s="186" t="s">
        <v>100</v>
      </c>
    </row>
    <row r="70" spans="1:14" ht="15.75" thickBot="1" x14ac:dyDescent="0.25">
      <c r="A70" s="189">
        <v>14</v>
      </c>
      <c r="B70" s="5" t="s">
        <v>167</v>
      </c>
      <c r="C70" s="189">
        <v>151</v>
      </c>
      <c r="D70" s="189">
        <v>142</v>
      </c>
      <c r="E70" s="189">
        <v>136</v>
      </c>
      <c r="F70" s="189">
        <v>198</v>
      </c>
      <c r="G70" s="189">
        <v>176</v>
      </c>
      <c r="H70" s="189">
        <v>170</v>
      </c>
      <c r="I70" s="189">
        <v>154</v>
      </c>
      <c r="J70" s="189">
        <v>149</v>
      </c>
      <c r="K70" s="189">
        <v>1276</v>
      </c>
      <c r="L70" s="190">
        <f t="shared" si="7"/>
        <v>8</v>
      </c>
      <c r="M70" s="191">
        <f t="shared" si="8"/>
        <v>159.5</v>
      </c>
      <c r="N70" s="186" t="s">
        <v>100</v>
      </c>
    </row>
    <row r="71" spans="1:14" ht="15.75" thickBot="1" x14ac:dyDescent="0.25">
      <c r="A71" s="189">
        <v>15</v>
      </c>
      <c r="B71" s="5" t="s">
        <v>69</v>
      </c>
      <c r="C71" s="189">
        <v>124</v>
      </c>
      <c r="D71" s="189">
        <v>167</v>
      </c>
      <c r="E71" s="189">
        <v>157</v>
      </c>
      <c r="F71" s="189">
        <v>135</v>
      </c>
      <c r="G71" s="189">
        <v>187</v>
      </c>
      <c r="H71" s="189">
        <v>148</v>
      </c>
      <c r="I71" s="189">
        <v>158</v>
      </c>
      <c r="J71" s="189">
        <v>188</v>
      </c>
      <c r="K71" s="189">
        <v>1264</v>
      </c>
      <c r="L71" s="190">
        <f t="shared" si="7"/>
        <v>8</v>
      </c>
      <c r="M71" s="191">
        <f t="shared" si="8"/>
        <v>158</v>
      </c>
      <c r="N71" s="186" t="s">
        <v>100</v>
      </c>
    </row>
    <row r="72" spans="1:14" ht="15.75" thickBot="1" x14ac:dyDescent="0.25">
      <c r="A72" s="189">
        <v>16</v>
      </c>
      <c r="B72" s="5" t="s">
        <v>168</v>
      </c>
      <c r="C72" s="189">
        <v>134</v>
      </c>
      <c r="D72" s="189">
        <v>166</v>
      </c>
      <c r="E72" s="189">
        <v>162</v>
      </c>
      <c r="F72" s="189">
        <v>133</v>
      </c>
      <c r="G72" s="189">
        <v>131</v>
      </c>
      <c r="H72" s="189">
        <v>158</v>
      </c>
      <c r="I72" s="189">
        <v>190</v>
      </c>
      <c r="J72" s="189">
        <v>188</v>
      </c>
      <c r="K72" s="189">
        <v>1262</v>
      </c>
      <c r="L72" s="190">
        <f t="shared" si="7"/>
        <v>8</v>
      </c>
      <c r="M72" s="191">
        <f t="shared" si="8"/>
        <v>157.75</v>
      </c>
      <c r="N72" s="186" t="s">
        <v>100</v>
      </c>
    </row>
    <row r="73" spans="1:14" ht="15.75" thickBot="1" x14ac:dyDescent="0.25">
      <c r="A73" s="189">
        <v>17</v>
      </c>
      <c r="B73" s="5" t="s">
        <v>141</v>
      </c>
      <c r="C73" s="189">
        <v>148</v>
      </c>
      <c r="D73" s="189">
        <v>120</v>
      </c>
      <c r="E73" s="189">
        <v>161</v>
      </c>
      <c r="F73" s="189">
        <v>179</v>
      </c>
      <c r="G73" s="189">
        <v>134</v>
      </c>
      <c r="H73" s="189">
        <v>140</v>
      </c>
      <c r="I73" s="189">
        <v>189</v>
      </c>
      <c r="J73" s="189">
        <v>191</v>
      </c>
      <c r="K73" s="189">
        <v>1262</v>
      </c>
      <c r="L73" s="190">
        <f t="shared" si="7"/>
        <v>8</v>
      </c>
      <c r="M73" s="191">
        <f t="shared" si="8"/>
        <v>157.75</v>
      </c>
      <c r="N73" s="186" t="s">
        <v>100</v>
      </c>
    </row>
    <row r="74" spans="1:14" ht="15.75" thickBot="1" x14ac:dyDescent="0.25">
      <c r="A74" s="189">
        <v>18</v>
      </c>
      <c r="B74" s="5" t="s">
        <v>149</v>
      </c>
      <c r="C74" s="189">
        <v>177</v>
      </c>
      <c r="D74" s="189">
        <v>153</v>
      </c>
      <c r="E74" s="189">
        <v>159</v>
      </c>
      <c r="F74" s="189">
        <v>191</v>
      </c>
      <c r="G74" s="189">
        <v>157</v>
      </c>
      <c r="H74" s="189">
        <v>177</v>
      </c>
      <c r="I74" s="189">
        <v>135</v>
      </c>
      <c r="J74" s="189">
        <v>110</v>
      </c>
      <c r="K74" s="189">
        <v>1259</v>
      </c>
      <c r="L74" s="190">
        <f t="shared" si="7"/>
        <v>8</v>
      </c>
      <c r="M74" s="191">
        <f t="shared" si="8"/>
        <v>157.375</v>
      </c>
      <c r="N74" s="186" t="s">
        <v>100</v>
      </c>
    </row>
    <row r="75" spans="1:14" ht="15.75" thickBot="1" x14ac:dyDescent="0.25">
      <c r="A75" s="189">
        <v>19</v>
      </c>
      <c r="B75" s="5" t="s">
        <v>81</v>
      </c>
      <c r="C75" s="189">
        <v>136</v>
      </c>
      <c r="D75" s="189">
        <v>172</v>
      </c>
      <c r="E75" s="189">
        <v>163</v>
      </c>
      <c r="F75" s="189">
        <v>131</v>
      </c>
      <c r="G75" s="189">
        <v>159</v>
      </c>
      <c r="H75" s="189">
        <v>155</v>
      </c>
      <c r="I75" s="189">
        <v>157</v>
      </c>
      <c r="J75" s="189">
        <v>177</v>
      </c>
      <c r="K75" s="189">
        <v>1250</v>
      </c>
      <c r="L75" s="190">
        <f t="shared" si="7"/>
        <v>8</v>
      </c>
      <c r="M75" s="191">
        <f t="shared" si="8"/>
        <v>156.25</v>
      </c>
      <c r="N75" s="186" t="s">
        <v>100</v>
      </c>
    </row>
    <row r="76" spans="1:14" ht="15.75" thickBot="1" x14ac:dyDescent="0.25">
      <c r="A76" s="189">
        <v>20</v>
      </c>
      <c r="B76" s="5" t="s">
        <v>25</v>
      </c>
      <c r="C76" s="189">
        <v>188</v>
      </c>
      <c r="D76" s="189">
        <v>129</v>
      </c>
      <c r="E76" s="189">
        <v>171</v>
      </c>
      <c r="F76" s="189">
        <v>164</v>
      </c>
      <c r="G76" s="189">
        <v>143</v>
      </c>
      <c r="H76" s="189">
        <v>123</v>
      </c>
      <c r="I76" s="189">
        <v>150</v>
      </c>
      <c r="J76" s="189">
        <v>165</v>
      </c>
      <c r="K76" s="189">
        <v>1233</v>
      </c>
      <c r="L76" s="190">
        <f t="shared" ref="L76:L100" si="9">COUNT(C76:J76)</f>
        <v>8</v>
      </c>
      <c r="M76" s="191">
        <f t="shared" ref="M76:M104" si="10">SUM(K76/L76)</f>
        <v>154.125</v>
      </c>
      <c r="N76" s="186" t="s">
        <v>100</v>
      </c>
    </row>
    <row r="77" spans="1:14" ht="15.75" thickBot="1" x14ac:dyDescent="0.25">
      <c r="A77" s="189">
        <v>21</v>
      </c>
      <c r="B77" s="5" t="s">
        <v>66</v>
      </c>
      <c r="C77" s="189">
        <v>108</v>
      </c>
      <c r="D77" s="189">
        <v>158</v>
      </c>
      <c r="E77" s="189">
        <v>183</v>
      </c>
      <c r="F77" s="189">
        <v>125</v>
      </c>
      <c r="G77" s="189">
        <v>145</v>
      </c>
      <c r="H77" s="189">
        <v>160</v>
      </c>
      <c r="I77" s="189">
        <v>146</v>
      </c>
      <c r="J77" s="189">
        <v>155</v>
      </c>
      <c r="K77" s="189">
        <v>1180</v>
      </c>
      <c r="L77" s="190">
        <f t="shared" si="9"/>
        <v>8</v>
      </c>
      <c r="M77" s="191">
        <f t="shared" si="10"/>
        <v>147.5</v>
      </c>
      <c r="N77" s="186" t="s">
        <v>100</v>
      </c>
    </row>
    <row r="78" spans="1:14" ht="15.75" thickBot="1" x14ac:dyDescent="0.25">
      <c r="A78" s="189">
        <v>22</v>
      </c>
      <c r="B78" s="5" t="s">
        <v>209</v>
      </c>
      <c r="C78" s="189">
        <v>161</v>
      </c>
      <c r="D78" s="189">
        <v>149</v>
      </c>
      <c r="E78" s="189">
        <v>172</v>
      </c>
      <c r="F78" s="189">
        <v>138</v>
      </c>
      <c r="G78" s="189">
        <v>154</v>
      </c>
      <c r="H78" s="189">
        <v>132</v>
      </c>
      <c r="I78" s="189">
        <v>122</v>
      </c>
      <c r="J78" s="189">
        <v>133</v>
      </c>
      <c r="K78" s="189">
        <v>1161</v>
      </c>
      <c r="L78" s="190">
        <f t="shared" si="9"/>
        <v>8</v>
      </c>
      <c r="M78" s="191">
        <f t="shared" si="10"/>
        <v>145.125</v>
      </c>
      <c r="N78" s="186" t="s">
        <v>100</v>
      </c>
    </row>
    <row r="79" spans="1:14" ht="15.75" thickBot="1" x14ac:dyDescent="0.25">
      <c r="A79" s="189">
        <v>23</v>
      </c>
      <c r="B79" s="5" t="s">
        <v>45</v>
      </c>
      <c r="C79" s="189">
        <v>110</v>
      </c>
      <c r="D79" s="189">
        <v>131</v>
      </c>
      <c r="E79" s="189">
        <v>157</v>
      </c>
      <c r="F79" s="189">
        <v>137</v>
      </c>
      <c r="G79" s="189">
        <v>190</v>
      </c>
      <c r="H79" s="189">
        <v>127</v>
      </c>
      <c r="I79" s="189">
        <v>155</v>
      </c>
      <c r="J79" s="189">
        <v>144</v>
      </c>
      <c r="K79" s="189">
        <v>1151</v>
      </c>
      <c r="L79" s="190">
        <f t="shared" si="9"/>
        <v>8</v>
      </c>
      <c r="M79" s="191">
        <f t="shared" si="10"/>
        <v>143.875</v>
      </c>
      <c r="N79" s="186" t="s">
        <v>100</v>
      </c>
    </row>
    <row r="80" spans="1:14" ht="15.75" thickBot="1" x14ac:dyDescent="0.25">
      <c r="A80" s="189">
        <v>24</v>
      </c>
      <c r="B80" s="5" t="s">
        <v>160</v>
      </c>
      <c r="C80" s="189">
        <v>163</v>
      </c>
      <c r="D80" s="189">
        <v>144</v>
      </c>
      <c r="E80" s="189">
        <v>170</v>
      </c>
      <c r="F80" s="189">
        <v>194</v>
      </c>
      <c r="G80" s="189">
        <v>146</v>
      </c>
      <c r="H80" s="189">
        <v>174</v>
      </c>
      <c r="I80" s="189">
        <v>188</v>
      </c>
      <c r="J80" s="188">
        <v>201</v>
      </c>
      <c r="K80" s="189">
        <v>1380</v>
      </c>
      <c r="L80" s="190">
        <f t="shared" si="9"/>
        <v>8</v>
      </c>
      <c r="M80" s="191">
        <f t="shared" si="10"/>
        <v>172.5</v>
      </c>
      <c r="N80" s="186" t="s">
        <v>100</v>
      </c>
    </row>
    <row r="81" spans="1:14" ht="15.75" thickBot="1" x14ac:dyDescent="0.25">
      <c r="A81" s="189">
        <v>25</v>
      </c>
      <c r="B81" s="5" t="s">
        <v>46</v>
      </c>
      <c r="C81" s="189">
        <v>140</v>
      </c>
      <c r="D81" s="189">
        <v>135</v>
      </c>
      <c r="E81" s="189">
        <v>181</v>
      </c>
      <c r="F81" s="188">
        <v>217</v>
      </c>
      <c r="G81" s="189">
        <v>153</v>
      </c>
      <c r="H81" s="189">
        <v>175</v>
      </c>
      <c r="I81" s="189">
        <v>159</v>
      </c>
      <c r="J81" s="189">
        <v>158</v>
      </c>
      <c r="K81" s="189">
        <v>1318</v>
      </c>
      <c r="L81" s="190">
        <f t="shared" si="9"/>
        <v>8</v>
      </c>
      <c r="M81" s="191">
        <f t="shared" si="10"/>
        <v>164.75</v>
      </c>
      <c r="N81" s="186" t="s">
        <v>100</v>
      </c>
    </row>
    <row r="82" spans="1:14" ht="15.75" thickBot="1" x14ac:dyDescent="0.25">
      <c r="A82" s="189">
        <v>26</v>
      </c>
      <c r="B82" s="5" t="s">
        <v>94</v>
      </c>
      <c r="C82" s="189">
        <v>144</v>
      </c>
      <c r="D82" s="189">
        <v>175</v>
      </c>
      <c r="E82" s="189">
        <v>193</v>
      </c>
      <c r="F82" s="189">
        <v>184</v>
      </c>
      <c r="G82" s="189">
        <v>187</v>
      </c>
      <c r="H82" s="189">
        <v>117</v>
      </c>
      <c r="I82" s="189">
        <v>145</v>
      </c>
      <c r="J82" s="189">
        <v>170</v>
      </c>
      <c r="K82" s="189">
        <v>1315</v>
      </c>
      <c r="L82" s="190">
        <f t="shared" si="9"/>
        <v>8</v>
      </c>
      <c r="M82" s="191">
        <f t="shared" si="10"/>
        <v>164.375</v>
      </c>
      <c r="N82" s="186" t="s">
        <v>100</v>
      </c>
    </row>
    <row r="83" spans="1:14" ht="15.75" thickBot="1" x14ac:dyDescent="0.25">
      <c r="A83" s="189">
        <v>27</v>
      </c>
      <c r="B83" s="5" t="s">
        <v>32</v>
      </c>
      <c r="C83" s="189">
        <v>140</v>
      </c>
      <c r="D83" s="189">
        <v>171</v>
      </c>
      <c r="E83" s="189">
        <v>155</v>
      </c>
      <c r="F83" s="189">
        <v>192</v>
      </c>
      <c r="G83" s="189">
        <v>152</v>
      </c>
      <c r="H83" s="189">
        <v>173</v>
      </c>
      <c r="I83" s="189">
        <v>150</v>
      </c>
      <c r="J83" s="189">
        <v>145</v>
      </c>
      <c r="K83" s="189">
        <v>1278</v>
      </c>
      <c r="L83" s="190">
        <f t="shared" si="9"/>
        <v>8</v>
      </c>
      <c r="M83" s="191">
        <f t="shared" si="10"/>
        <v>159.75</v>
      </c>
      <c r="N83" s="186" t="s">
        <v>100</v>
      </c>
    </row>
    <row r="84" spans="1:14" ht="15.75" thickBot="1" x14ac:dyDescent="0.25">
      <c r="A84" s="189">
        <v>28</v>
      </c>
      <c r="B84" s="5" t="s">
        <v>170</v>
      </c>
      <c r="C84" s="189">
        <v>166</v>
      </c>
      <c r="D84" s="189">
        <v>113</v>
      </c>
      <c r="E84" s="189">
        <v>194</v>
      </c>
      <c r="F84" s="189">
        <v>141</v>
      </c>
      <c r="G84" s="189">
        <v>178</v>
      </c>
      <c r="H84" s="189">
        <v>155</v>
      </c>
      <c r="I84" s="189">
        <v>161</v>
      </c>
      <c r="J84" s="189">
        <v>123</v>
      </c>
      <c r="K84" s="189">
        <v>1231</v>
      </c>
      <c r="L84" s="190">
        <f t="shared" si="9"/>
        <v>8</v>
      </c>
      <c r="M84" s="191">
        <f t="shared" si="10"/>
        <v>153.875</v>
      </c>
      <c r="N84" s="186" t="s">
        <v>100</v>
      </c>
    </row>
    <row r="85" spans="1:14" ht="15.75" thickBot="1" x14ac:dyDescent="0.25">
      <c r="A85" s="189">
        <v>29</v>
      </c>
      <c r="B85" s="5" t="s">
        <v>27</v>
      </c>
      <c r="C85" s="189">
        <v>151</v>
      </c>
      <c r="D85" s="188">
        <v>202</v>
      </c>
      <c r="E85" s="189">
        <v>155</v>
      </c>
      <c r="F85" s="189">
        <v>192</v>
      </c>
      <c r="G85" s="189">
        <v>147</v>
      </c>
      <c r="H85" s="189">
        <v>109</v>
      </c>
      <c r="I85" s="189">
        <v>145</v>
      </c>
      <c r="J85" s="189">
        <v>130</v>
      </c>
      <c r="K85" s="189">
        <v>1231</v>
      </c>
      <c r="L85" s="190">
        <f t="shared" si="9"/>
        <v>8</v>
      </c>
      <c r="M85" s="191">
        <f t="shared" si="10"/>
        <v>153.875</v>
      </c>
      <c r="N85" s="186" t="s">
        <v>100</v>
      </c>
    </row>
    <row r="86" spans="1:14" ht="15.75" thickBot="1" x14ac:dyDescent="0.25">
      <c r="A86" s="189">
        <v>30</v>
      </c>
      <c r="B86" s="5" t="s">
        <v>24</v>
      </c>
      <c r="C86" s="189">
        <v>142</v>
      </c>
      <c r="D86" s="189">
        <v>164</v>
      </c>
      <c r="E86" s="189">
        <v>177</v>
      </c>
      <c r="F86" s="189">
        <v>180</v>
      </c>
      <c r="G86" s="189">
        <v>132</v>
      </c>
      <c r="H86" s="189">
        <v>159</v>
      </c>
      <c r="I86" s="189">
        <v>144</v>
      </c>
      <c r="J86" s="189">
        <v>124</v>
      </c>
      <c r="K86" s="189">
        <v>1222</v>
      </c>
      <c r="L86" s="190">
        <f t="shared" si="9"/>
        <v>8</v>
      </c>
      <c r="M86" s="191">
        <f t="shared" si="10"/>
        <v>152.75</v>
      </c>
      <c r="N86" s="186" t="s">
        <v>100</v>
      </c>
    </row>
    <row r="87" spans="1:14" ht="15.75" thickBot="1" x14ac:dyDescent="0.25">
      <c r="A87" s="189">
        <v>31</v>
      </c>
      <c r="B87" s="5" t="s">
        <v>140</v>
      </c>
      <c r="C87" s="189">
        <v>121</v>
      </c>
      <c r="D87" s="189">
        <v>150</v>
      </c>
      <c r="E87" s="189">
        <v>177</v>
      </c>
      <c r="F87" s="189">
        <v>140</v>
      </c>
      <c r="G87" s="189">
        <v>175</v>
      </c>
      <c r="H87" s="189">
        <v>139</v>
      </c>
      <c r="I87" s="189">
        <v>135</v>
      </c>
      <c r="J87" s="189">
        <v>182</v>
      </c>
      <c r="K87" s="189">
        <v>1219</v>
      </c>
      <c r="L87" s="190">
        <f t="shared" si="9"/>
        <v>8</v>
      </c>
      <c r="M87" s="191">
        <f t="shared" si="10"/>
        <v>152.375</v>
      </c>
      <c r="N87" s="186" t="s">
        <v>100</v>
      </c>
    </row>
    <row r="88" spans="1:14" ht="30.75" thickBot="1" x14ac:dyDescent="0.25">
      <c r="A88" s="189">
        <v>32</v>
      </c>
      <c r="B88" s="5" t="s">
        <v>210</v>
      </c>
      <c r="C88" s="189">
        <v>155</v>
      </c>
      <c r="D88" s="189">
        <v>183</v>
      </c>
      <c r="E88" s="189">
        <v>139</v>
      </c>
      <c r="F88" s="189">
        <v>168</v>
      </c>
      <c r="G88" s="189">
        <v>113</v>
      </c>
      <c r="H88" s="189">
        <v>136</v>
      </c>
      <c r="I88" s="189">
        <v>153</v>
      </c>
      <c r="J88" s="189">
        <v>154</v>
      </c>
      <c r="K88" s="189">
        <v>1201</v>
      </c>
      <c r="L88" s="190">
        <f t="shared" si="9"/>
        <v>8</v>
      </c>
      <c r="M88" s="191">
        <f t="shared" si="10"/>
        <v>150.125</v>
      </c>
      <c r="N88" s="186" t="s">
        <v>100</v>
      </c>
    </row>
    <row r="89" spans="1:14" ht="15.75" thickBot="1" x14ac:dyDescent="0.25">
      <c r="A89" s="189">
        <v>33</v>
      </c>
      <c r="B89" s="5" t="s">
        <v>78</v>
      </c>
      <c r="C89" s="189">
        <v>142</v>
      </c>
      <c r="D89" s="189">
        <v>150</v>
      </c>
      <c r="E89" s="189">
        <v>170</v>
      </c>
      <c r="F89" s="189">
        <v>132</v>
      </c>
      <c r="G89" s="189">
        <v>149</v>
      </c>
      <c r="H89" s="189">
        <v>168</v>
      </c>
      <c r="I89" s="189">
        <v>111</v>
      </c>
      <c r="J89" s="189">
        <v>174</v>
      </c>
      <c r="K89" s="189">
        <v>1196</v>
      </c>
      <c r="L89" s="190">
        <f t="shared" si="9"/>
        <v>8</v>
      </c>
      <c r="M89" s="191">
        <f t="shared" si="10"/>
        <v>149.5</v>
      </c>
      <c r="N89" s="186" t="s">
        <v>100</v>
      </c>
    </row>
    <row r="90" spans="1:14" ht="15.75" thickBot="1" x14ac:dyDescent="0.25">
      <c r="A90" s="189">
        <v>34</v>
      </c>
      <c r="B90" s="5" t="s">
        <v>166</v>
      </c>
      <c r="C90" s="189">
        <v>148</v>
      </c>
      <c r="D90" s="189">
        <v>141</v>
      </c>
      <c r="E90" s="189">
        <v>147</v>
      </c>
      <c r="F90" s="189">
        <v>168</v>
      </c>
      <c r="G90" s="189">
        <v>144</v>
      </c>
      <c r="H90" s="189">
        <v>124</v>
      </c>
      <c r="I90" s="189">
        <v>167</v>
      </c>
      <c r="J90" s="189">
        <v>148</v>
      </c>
      <c r="K90" s="189">
        <v>1187</v>
      </c>
      <c r="L90" s="190">
        <f t="shared" si="9"/>
        <v>8</v>
      </c>
      <c r="M90" s="191">
        <f t="shared" si="10"/>
        <v>148.375</v>
      </c>
      <c r="N90" s="186" t="s">
        <v>100</v>
      </c>
    </row>
    <row r="91" spans="1:14" ht="15.75" thickBot="1" x14ac:dyDescent="0.25">
      <c r="A91" s="189">
        <v>35</v>
      </c>
      <c r="B91" s="5" t="s">
        <v>56</v>
      </c>
      <c r="C91" s="189">
        <v>166</v>
      </c>
      <c r="D91" s="189">
        <v>144</v>
      </c>
      <c r="E91" s="189">
        <v>131</v>
      </c>
      <c r="F91" s="189">
        <v>143</v>
      </c>
      <c r="G91" s="189">
        <v>138</v>
      </c>
      <c r="H91" s="189">
        <v>167</v>
      </c>
      <c r="I91" s="189">
        <v>124</v>
      </c>
      <c r="J91" s="189">
        <v>144</v>
      </c>
      <c r="K91" s="189">
        <v>1157</v>
      </c>
      <c r="L91" s="190">
        <f t="shared" si="9"/>
        <v>8</v>
      </c>
      <c r="M91" s="191">
        <f t="shared" si="10"/>
        <v>144.625</v>
      </c>
      <c r="N91" s="186" t="s">
        <v>100</v>
      </c>
    </row>
    <row r="92" spans="1:14" ht="15.75" thickBot="1" x14ac:dyDescent="0.25">
      <c r="A92" s="189">
        <v>36</v>
      </c>
      <c r="B92" s="5" t="s">
        <v>93</v>
      </c>
      <c r="C92" s="189">
        <v>108</v>
      </c>
      <c r="D92" s="189">
        <v>138</v>
      </c>
      <c r="E92" s="189">
        <v>168</v>
      </c>
      <c r="F92" s="189">
        <v>120</v>
      </c>
      <c r="G92" s="189">
        <v>168</v>
      </c>
      <c r="H92" s="189">
        <v>168</v>
      </c>
      <c r="I92" s="189">
        <v>121</v>
      </c>
      <c r="J92" s="189">
        <v>164</v>
      </c>
      <c r="K92" s="189">
        <v>1155</v>
      </c>
      <c r="L92" s="190">
        <f t="shared" si="9"/>
        <v>8</v>
      </c>
      <c r="M92" s="191">
        <f t="shared" si="10"/>
        <v>144.375</v>
      </c>
      <c r="N92" s="186" t="s">
        <v>100</v>
      </c>
    </row>
    <row r="93" spans="1:14" ht="15.75" thickBot="1" x14ac:dyDescent="0.25">
      <c r="A93" s="189">
        <v>37</v>
      </c>
      <c r="B93" s="5" t="s">
        <v>211</v>
      </c>
      <c r="C93" s="189">
        <v>143</v>
      </c>
      <c r="D93" s="189">
        <v>165</v>
      </c>
      <c r="E93" s="189">
        <v>108</v>
      </c>
      <c r="F93" s="189">
        <v>147</v>
      </c>
      <c r="G93" s="189">
        <v>167</v>
      </c>
      <c r="H93" s="189">
        <v>118</v>
      </c>
      <c r="I93" s="189">
        <v>151</v>
      </c>
      <c r="J93" s="189">
        <v>126</v>
      </c>
      <c r="K93" s="189">
        <v>1125</v>
      </c>
      <c r="L93" s="190">
        <f t="shared" si="9"/>
        <v>8</v>
      </c>
      <c r="M93" s="191">
        <f t="shared" si="10"/>
        <v>140.625</v>
      </c>
      <c r="N93" s="186" t="s">
        <v>100</v>
      </c>
    </row>
    <row r="94" spans="1:14" ht="15.75" thickBot="1" x14ac:dyDescent="0.25">
      <c r="A94" s="189">
        <v>38</v>
      </c>
      <c r="B94" s="5" t="s">
        <v>26</v>
      </c>
      <c r="C94" s="189">
        <v>138</v>
      </c>
      <c r="D94" s="189">
        <v>153</v>
      </c>
      <c r="E94" s="189">
        <v>102</v>
      </c>
      <c r="F94" s="189">
        <v>142</v>
      </c>
      <c r="G94" s="189">
        <v>152</v>
      </c>
      <c r="H94" s="189">
        <v>141</v>
      </c>
      <c r="I94" s="189">
        <v>136</v>
      </c>
      <c r="J94" s="189">
        <v>142</v>
      </c>
      <c r="K94" s="189">
        <v>1106</v>
      </c>
      <c r="L94" s="190">
        <f t="shared" si="9"/>
        <v>8</v>
      </c>
      <c r="M94" s="191">
        <f t="shared" si="10"/>
        <v>138.25</v>
      </c>
      <c r="N94" s="186" t="s">
        <v>100</v>
      </c>
    </row>
    <row r="95" spans="1:14" ht="15.75" thickBot="1" x14ac:dyDescent="0.25">
      <c r="A95" s="189">
        <v>39</v>
      </c>
      <c r="B95" s="5" t="s">
        <v>59</v>
      </c>
      <c r="C95" s="189">
        <v>122</v>
      </c>
      <c r="D95" s="189">
        <v>103</v>
      </c>
      <c r="E95" s="189">
        <v>132</v>
      </c>
      <c r="F95" s="189">
        <v>165</v>
      </c>
      <c r="G95" s="189">
        <v>145</v>
      </c>
      <c r="H95" s="189">
        <v>134</v>
      </c>
      <c r="I95" s="189">
        <v>137</v>
      </c>
      <c r="J95" s="189">
        <v>132</v>
      </c>
      <c r="K95" s="189">
        <v>1070</v>
      </c>
      <c r="L95" s="190">
        <f t="shared" si="9"/>
        <v>8</v>
      </c>
      <c r="M95" s="191">
        <f t="shared" si="10"/>
        <v>133.75</v>
      </c>
      <c r="N95" s="186" t="s">
        <v>100</v>
      </c>
    </row>
    <row r="96" spans="1:14" ht="15.75" thickBot="1" x14ac:dyDescent="0.25">
      <c r="A96" s="189">
        <v>40</v>
      </c>
      <c r="B96" s="5" t="s">
        <v>148</v>
      </c>
      <c r="C96" s="189">
        <v>117</v>
      </c>
      <c r="D96" s="189">
        <v>124</v>
      </c>
      <c r="E96" s="189">
        <v>109</v>
      </c>
      <c r="F96" s="189">
        <v>167</v>
      </c>
      <c r="G96" s="189">
        <v>118</v>
      </c>
      <c r="H96" s="189">
        <v>143</v>
      </c>
      <c r="I96" s="189">
        <v>166</v>
      </c>
      <c r="J96" s="189">
        <v>112</v>
      </c>
      <c r="K96" s="189">
        <v>1056</v>
      </c>
      <c r="L96" s="190">
        <f t="shared" si="9"/>
        <v>8</v>
      </c>
      <c r="M96" s="191">
        <f t="shared" si="10"/>
        <v>132</v>
      </c>
      <c r="N96" s="186" t="s">
        <v>100</v>
      </c>
    </row>
    <row r="97" spans="1:15" ht="15.75" thickBot="1" x14ac:dyDescent="0.25">
      <c r="A97" s="189">
        <v>41</v>
      </c>
      <c r="B97" s="5" t="s">
        <v>30</v>
      </c>
      <c r="C97" s="189">
        <v>113</v>
      </c>
      <c r="D97" s="189">
        <v>129</v>
      </c>
      <c r="E97" s="189">
        <v>116</v>
      </c>
      <c r="F97" s="189">
        <v>109</v>
      </c>
      <c r="G97" s="189">
        <v>136</v>
      </c>
      <c r="H97" s="189">
        <v>128</v>
      </c>
      <c r="I97" s="189">
        <v>171</v>
      </c>
      <c r="J97" s="189">
        <v>110</v>
      </c>
      <c r="K97" s="189">
        <v>1012</v>
      </c>
      <c r="L97" s="190">
        <f t="shared" si="9"/>
        <v>8</v>
      </c>
      <c r="M97" s="191">
        <f t="shared" si="10"/>
        <v>126.5</v>
      </c>
      <c r="N97" s="186" t="s">
        <v>100</v>
      </c>
    </row>
    <row r="98" spans="1:15" ht="15.75" thickBot="1" x14ac:dyDescent="0.25">
      <c r="A98" s="189">
        <v>42</v>
      </c>
      <c r="B98" s="5" t="s">
        <v>156</v>
      </c>
      <c r="C98" s="189">
        <v>123</v>
      </c>
      <c r="D98" s="189">
        <v>80</v>
      </c>
      <c r="E98" s="189">
        <v>172</v>
      </c>
      <c r="F98" s="189">
        <v>151</v>
      </c>
      <c r="G98" s="189">
        <v>110</v>
      </c>
      <c r="H98" s="189">
        <v>146</v>
      </c>
      <c r="I98" s="189">
        <v>99</v>
      </c>
      <c r="J98" s="189">
        <v>131</v>
      </c>
      <c r="K98" s="189">
        <v>1012</v>
      </c>
      <c r="L98" s="190">
        <f t="shared" si="9"/>
        <v>8</v>
      </c>
      <c r="M98" s="191">
        <f t="shared" si="10"/>
        <v>126.5</v>
      </c>
      <c r="N98" s="186" t="s">
        <v>100</v>
      </c>
    </row>
    <row r="99" spans="1:15" ht="15.75" thickBot="1" x14ac:dyDescent="0.25">
      <c r="A99" s="189">
        <v>43</v>
      </c>
      <c r="B99" s="5" t="s">
        <v>212</v>
      </c>
      <c r="C99" s="189">
        <v>134</v>
      </c>
      <c r="D99" s="189">
        <v>101</v>
      </c>
      <c r="E99" s="189">
        <v>118</v>
      </c>
      <c r="F99" s="189">
        <v>113</v>
      </c>
      <c r="G99" s="189">
        <v>104</v>
      </c>
      <c r="H99" s="189">
        <v>137</v>
      </c>
      <c r="I99" s="189">
        <v>80</v>
      </c>
      <c r="J99" s="189">
        <v>140</v>
      </c>
      <c r="K99" s="189">
        <v>927</v>
      </c>
      <c r="L99" s="190">
        <f t="shared" si="9"/>
        <v>8</v>
      </c>
      <c r="M99" s="191">
        <f t="shared" si="10"/>
        <v>115.875</v>
      </c>
      <c r="N99" s="186" t="s">
        <v>100</v>
      </c>
    </row>
    <row r="100" spans="1:15" ht="15.75" thickBot="1" x14ac:dyDescent="0.25">
      <c r="A100" s="189">
        <v>44</v>
      </c>
      <c r="B100" s="5" t="s">
        <v>144</v>
      </c>
      <c r="C100" s="189">
        <v>110</v>
      </c>
      <c r="D100" s="189">
        <v>92</v>
      </c>
      <c r="E100" s="189">
        <v>88</v>
      </c>
      <c r="F100" s="189">
        <v>123</v>
      </c>
      <c r="G100" s="189">
        <v>159</v>
      </c>
      <c r="H100" s="189">
        <v>86</v>
      </c>
      <c r="I100" s="189">
        <v>66</v>
      </c>
      <c r="J100" s="189">
        <v>69</v>
      </c>
      <c r="K100" s="189">
        <v>793</v>
      </c>
      <c r="L100" s="190">
        <f t="shared" si="9"/>
        <v>8</v>
      </c>
      <c r="M100" s="191">
        <f t="shared" si="10"/>
        <v>99.125</v>
      </c>
      <c r="N100" s="186" t="s">
        <v>100</v>
      </c>
    </row>
    <row r="101" spans="1:15" ht="15.75" thickBot="1" x14ac:dyDescent="0.25">
      <c r="A101" s="224"/>
      <c r="B101" s="223"/>
      <c r="C101" s="224">
        <f>SUM(C57:C100)</f>
        <v>6457</v>
      </c>
      <c r="D101" s="224">
        <f t="shared" ref="D101:J101" si="11">SUM(D57:D100)</f>
        <v>6721</v>
      </c>
      <c r="E101" s="224">
        <f t="shared" si="11"/>
        <v>7084</v>
      </c>
      <c r="F101" s="224">
        <f t="shared" si="11"/>
        <v>7059</v>
      </c>
      <c r="G101" s="224">
        <f t="shared" si="11"/>
        <v>6888</v>
      </c>
      <c r="H101" s="224">
        <f t="shared" si="11"/>
        <v>6584</v>
      </c>
      <c r="I101" s="224">
        <f t="shared" si="11"/>
        <v>6639</v>
      </c>
      <c r="J101" s="224">
        <f t="shared" si="11"/>
        <v>6833</v>
      </c>
      <c r="K101" s="224"/>
      <c r="L101" s="262"/>
      <c r="M101" s="191"/>
    </row>
    <row r="102" spans="1:15" ht="16.5" thickBot="1" x14ac:dyDescent="0.25">
      <c r="B102" s="206" t="s">
        <v>95</v>
      </c>
      <c r="C102" s="207">
        <f>COUNTIF(C57:J100,"&gt;199")</f>
        <v>15</v>
      </c>
      <c r="K102" s="202">
        <f>SUM(K57:K100)</f>
        <v>54265</v>
      </c>
      <c r="L102" s="202">
        <f>SUM(L57:L100)</f>
        <v>352</v>
      </c>
      <c r="M102" s="208">
        <f t="shared" si="10"/>
        <v>154.16193181818181</v>
      </c>
    </row>
    <row r="103" spans="1:15" ht="15.75" thickBot="1" x14ac:dyDescent="0.25"/>
    <row r="104" spans="1:15" ht="16.5" thickBot="1" x14ac:dyDescent="0.25">
      <c r="B104" s="206" t="s">
        <v>95</v>
      </c>
      <c r="C104" s="207">
        <f>SUM(C102+C55+C40+C27)</f>
        <v>43</v>
      </c>
      <c r="K104" s="231">
        <f>SUM(K102+K55+K40+K27)</f>
        <v>104604</v>
      </c>
      <c r="L104" s="231">
        <f>SUM(L102+L55+L40+L27)</f>
        <v>668</v>
      </c>
      <c r="M104" s="208">
        <f t="shared" si="10"/>
        <v>156.59281437125748</v>
      </c>
    </row>
    <row r="105" spans="1:15" x14ac:dyDescent="0.2">
      <c r="O105" s="187">
        <f>SUM(Recapitulatif!K14)</f>
        <v>668</v>
      </c>
    </row>
  </sheetData>
  <sortState xmlns:xlrd2="http://schemas.microsoft.com/office/spreadsheetml/2017/richdata2" ref="B29:M38">
    <sortCondition descending="1" ref="K29:K38"/>
  </sortState>
  <mergeCells count="1">
    <mergeCell ref="A1:K1"/>
  </mergeCells>
  <phoneticPr fontId="22" type="noConversion"/>
  <conditionalFormatting sqref="C27:J27 C40:J40 C50:J53 C55:J55">
    <cfRule type="cellIs" dxfId="8" priority="2" operator="greaterThanOrEqual">
      <formula>200</formula>
    </cfRule>
  </conditionalFormatting>
  <conditionalFormatting sqref="C102">
    <cfRule type="cellIs" dxfId="7" priority="1" operator="greaterThanOrEqual">
      <formula>200</formula>
    </cfRule>
  </conditionalFormatting>
  <hyperlinks>
    <hyperlink ref="B4" r:id="rId1" display="https://bowling.lexerbowling.com/bowlingdelapraille/championnatsgenevois2026/pl010.htm" xr:uid="{43FCE041-24AD-4107-B593-884688ADB1F4}"/>
    <hyperlink ref="B7" r:id="rId2" display="https://bowling.lexerbowling.com/bowlingdelapraille/championnatsgenevois2026/pl065.htm" xr:uid="{EA0BBD32-A29C-419E-AEF5-F0FE1EDE3CF3}"/>
    <hyperlink ref="B14" r:id="rId3" display="https://bowling.lexerbowling.com/bowlingdelapraille/championnatsgenevois2026/pl037.htm" xr:uid="{71682F3E-2FF6-4164-82C6-C1BE6B29FAC0}"/>
    <hyperlink ref="B10" r:id="rId4" display="https://bowling.lexerbowling.com/bowlingdelapraille/championnatsgenevois2026/pl068.htm" xr:uid="{66894194-CD8B-4415-9C8C-4B3292A2EA49}"/>
    <hyperlink ref="B12" r:id="rId5" display="https://bowling.lexerbowling.com/bowlingdelapraille/championnatsgenevois2026/pl04B.htm" xr:uid="{6FA99928-714F-432F-8844-4D3D155C92FE}"/>
    <hyperlink ref="B8" r:id="rId6" display="https://bowling.lexerbowling.com/bowlingdelapraille/championnatsgenevois2026/pl01A.htm" xr:uid="{E3BC1661-BF07-40D0-A9C3-62D72D2483C5}"/>
    <hyperlink ref="B13" r:id="rId7" display="https://bowling.lexerbowling.com/bowlingdelapraille/championnatsgenevois2026/pl05A.htm" xr:uid="{B2AED840-366A-4F9F-B47C-BBD18C6A096D}"/>
    <hyperlink ref="B16" r:id="rId8" display="https://bowling.lexerbowling.com/bowlingdelapraille/championnatsgenevois2026/pl00F.htm" xr:uid="{4C553013-E57D-4204-AC0C-67FF66030E2F}"/>
    <hyperlink ref="B21" r:id="rId9" display="https://bowling.lexerbowling.com/bowlingdelapraille/championnatsgenevois2026/pl05D.htm" xr:uid="{103A2357-1480-4FF6-AA1F-1499252AC3C5}"/>
    <hyperlink ref="B24" r:id="rId10" display="https://bowling.lexerbowling.com/bowlingdelapraille/championnatsgenevois2026/pl064.htm" xr:uid="{D4C3B260-EEE4-4241-803F-F94E956112A9}"/>
    <hyperlink ref="B25" r:id="rId11" display="https://bowling.lexerbowling.com/bowlingdelapraille/championnatsgenevois2026/pl004.htm" xr:uid="{0EABD6F9-287C-4D34-9ED3-592100557BCE}"/>
    <hyperlink ref="B31" r:id="rId12" display="https://bowling.lexerbowling.com/bowlingdelapraille/championnatsgenevois2026/pl016.htm" xr:uid="{2809AEEB-DDF0-4CAC-BDF3-DB96AE933570}"/>
    <hyperlink ref="B38" r:id="rId13" display="https://bowling.lexerbowling.com/bowlingdelapraille/championnatsgenevois2026/pl018.htm" xr:uid="{6286A398-06E6-4152-9A12-AC530736BD1E}"/>
    <hyperlink ref="B5" r:id="rId14" display="https://bowling.lexerbowling.com/bowlingdelapraille/championnatsgenevois2026/pl024.htm" xr:uid="{2B93F171-AEBA-4BEB-AD35-D0DC38ABE0F5}"/>
    <hyperlink ref="B6" r:id="rId15" display="https://bowling.lexerbowling.com/bowlingdelapraille/championnatsgenevois2026/pl04F.htm" xr:uid="{DFB22663-04E1-4DAA-9529-26034A3D32B4}"/>
    <hyperlink ref="B9" r:id="rId16" display="https://bowling.lexerbowling.com/bowlingdelapraille/championnatsgenevois2026/pl020.htm" xr:uid="{57C87056-5C17-41E0-ABBA-72A7EF782386}"/>
    <hyperlink ref="B11" r:id="rId17" display="https://bowling.lexerbowling.com/bowlingdelapraille/championnatsgenevois2026/pl022.htm" xr:uid="{6935050C-8F6E-4035-9E22-1F38D330B3E5}"/>
    <hyperlink ref="B18" r:id="rId18" display="https://bowling.lexerbowling.com/bowlingdelapraille/championnatsgenevois2026/pl00E.htm" xr:uid="{CE43708D-3085-4793-B0BB-11AF8246B279}"/>
    <hyperlink ref="B15" r:id="rId19" display="https://bowling.lexerbowling.com/bowlingdelapraille/championnatsgenevois2026/pl030.htm" xr:uid="{072F6C98-4AB8-40D5-8EEC-BC3C6F347CE5}"/>
    <hyperlink ref="B17" r:id="rId20" display="https://bowling.lexerbowling.com/bowlingdelapraille/championnatsgenevois2026/pl03E.htm" xr:uid="{0A4170B3-0F25-4EB5-A973-FE3ED543D4D1}"/>
    <hyperlink ref="B19" r:id="rId21" display="https://bowling.lexerbowling.com/bowlingdelapraille/championnatsgenevois2026/pl021.htm" xr:uid="{A7EE887F-AF90-4ECF-BA22-630D69DE9242}"/>
    <hyperlink ref="B20" r:id="rId22" display="https://bowling.lexerbowling.com/bowlingdelapraille/championnatsgenevois2026/pl005.htm" xr:uid="{2C0CE1CB-22F7-4908-9898-4C065E7257DB}"/>
    <hyperlink ref="B22" r:id="rId23" display="https://bowling.lexerbowling.com/bowlingdelapraille/championnatsgenevois2026/pl054.htm" xr:uid="{EA104132-2D20-4CEA-B477-B14D64A92756}"/>
    <hyperlink ref="B23" r:id="rId24" display="https://bowling.lexerbowling.com/bowlingdelapraille/championnatsgenevois2026/pl02D.htm" xr:uid="{0A49C029-4649-43D6-9814-BADD8F73A12F}"/>
    <hyperlink ref="B29" r:id="rId25" display="https://bowling.lexerbowling.com/bowlingdelapraille/championnatsgenevois2026/pl007.htm" xr:uid="{5BAD1D44-5CE0-4BF4-93F0-F9C7ACA15D13}"/>
    <hyperlink ref="B30" r:id="rId26" display="https://bowling.lexerbowling.com/bowlingdelapraille/championnatsgenevois2026/pl00D.htm" xr:uid="{6258A9A6-BB6F-4A6D-B562-CCB5540BC308}"/>
    <hyperlink ref="B32" r:id="rId27" display="https://bowling.lexerbowling.com/bowlingdelapraille/championnatsgenevois2026/pl001.htm" xr:uid="{B35C7125-FA65-48A2-A8A3-283E9E3400CE}"/>
    <hyperlink ref="B33" r:id="rId28" display="https://bowling.lexerbowling.com/bowlingdelapraille/championnatsgenevois2026/pl043.htm" xr:uid="{46808FCB-C228-4553-9332-6E9E5E2EE157}"/>
    <hyperlink ref="B34" r:id="rId29" display="https://bowling.lexerbowling.com/bowlingdelapraille/championnatsgenevois2026/pl026.htm" xr:uid="{FA8877D6-247F-46EE-8CEF-DF0C0A79BC8E}"/>
    <hyperlink ref="B35" r:id="rId30" display="https://bowling.lexerbowling.com/bowlingdelapraille/championnatsgenevois2026/pl02C.htm" xr:uid="{4FE8D714-1E45-4564-8EBC-41674B2D8E2B}"/>
    <hyperlink ref="B36" r:id="rId31" display="https://bowling.lexerbowling.com/bowlingdelapraille/championnatsgenevois2026/pl006.htm" xr:uid="{98F2D3E6-2774-4B74-9258-5EE664F0208B}"/>
    <hyperlink ref="B37" r:id="rId32" display="https://bowling.lexerbowling.com/bowlingdelapraille/championnatsgenevois2026/pl028.htm" xr:uid="{BDCACE19-6775-421D-9237-AD1A4D344688}"/>
    <hyperlink ref="B42" r:id="rId33" display="https://bowling.lexerbowling.com/bowlingdelapraille/championnatsgenevois2026/pl05C.htm" xr:uid="{048B462E-F002-464D-9F88-9422947A39FC}"/>
    <hyperlink ref="B43" r:id="rId34" display="https://bowling.lexerbowling.com/bowlingdelapraille/championnatsgenevois2026/pl02E.htm" xr:uid="{FA745F26-C7F8-45C8-B9BB-09BC20A4AC83}"/>
    <hyperlink ref="B44" r:id="rId35" display="https://bowling.lexerbowling.com/bowlingdelapraille/championnatsgenevois2026/pl02A.htm" xr:uid="{7E5C05E6-B2E1-4114-8B80-CC404B28DAF5}"/>
    <hyperlink ref="B45" r:id="rId36" display="https://bowling.lexerbowling.com/bowlingdelapraille/championnatsgenevois2026/pl009.htm" xr:uid="{99A89FC3-5F10-4629-8118-23B6C561CB77}"/>
    <hyperlink ref="B57" r:id="rId37" display="https://bowling.lexerbowling.com/bowlingdelapraille/championnatsgenevois2026/pl03C.htm" xr:uid="{5B726BDD-BD1C-4150-A2FD-5E28961ED7C9}"/>
    <hyperlink ref="B58" r:id="rId38" display="https://bowling.lexerbowling.com/bowlingdelapraille/championnatsgenevois2026/pl008.htm" xr:uid="{D140B491-716F-40A2-A51C-990E097CB9E1}"/>
    <hyperlink ref="B59" r:id="rId39" display="https://bowling.lexerbowling.com/bowlingdelapraille/championnatsgenevois2026/pl050.htm" xr:uid="{82840E5B-2AAF-45AB-B4E0-6C137B79A0CD}"/>
    <hyperlink ref="B60" r:id="rId40" display="https://bowling.lexerbowling.com/bowlingdelapraille/championnatsgenevois2026/pl051.htm" xr:uid="{8B44FFEF-D31E-47F1-A866-E191757617E7}"/>
    <hyperlink ref="B61" r:id="rId41" display="https://bowling.lexerbowling.com/bowlingdelapraille/championnatsgenevois2026/pl025.htm" xr:uid="{FBD90419-E99C-4F87-9B6B-52292B6D5F3B}"/>
    <hyperlink ref="B62" r:id="rId42" display="https://bowling.lexerbowling.com/bowlingdelapraille/championnatsgenevois2026/pl03A.htm" xr:uid="{CB9DA6D8-DE1E-4144-A6A7-CBFFB34811E7}"/>
    <hyperlink ref="B63" r:id="rId43" display="https://bowling.lexerbowling.com/bowlingdelapraille/championnatsgenevois2026/pl052.htm" xr:uid="{020435F0-7140-43A0-B879-2BA807389583}"/>
    <hyperlink ref="B64" r:id="rId44" display="https://bowling.lexerbowling.com/bowlingdelapraille/championnatsgenevois2026/pl003.htm" xr:uid="{58DA0C68-CFEF-4887-BA3D-39EA43DB54C2}"/>
    <hyperlink ref="B65" r:id="rId45" display="https://bowling.lexerbowling.com/bowlingdelapraille/championnatsgenevois2026/pl027.htm" xr:uid="{88E7EBE3-3324-4791-98E7-1082D906E25C}"/>
    <hyperlink ref="B66" r:id="rId46" display="https://bowling.lexerbowling.com/bowlingdelapraille/championnatsgenevois2026/pl00B.htm" xr:uid="{406F3C71-2940-4A3F-ADE5-6D9409928FE8}"/>
    <hyperlink ref="B67" r:id="rId47" display="https://bowling.lexerbowling.com/bowlingdelapraille/championnatsgenevois2026/pl039.htm" xr:uid="{293BB6D4-2360-4956-9B08-FA2F77BB73A4}"/>
    <hyperlink ref="B68" r:id="rId48" display="https://bowling.lexerbowling.com/bowlingdelapraille/championnatsgenevois2026/pl029.htm" xr:uid="{8997A28F-B432-41F5-98B1-E8D3E6DD9387}"/>
    <hyperlink ref="B69" r:id="rId49" display="https://bowling.lexerbowling.com/bowlingdelapraille/championnatsgenevois2026/pl01B.htm" xr:uid="{B1871A35-7A4E-49B7-8EBF-1365F397A2B9}"/>
    <hyperlink ref="B70" r:id="rId50" display="https://bowling.lexerbowling.com/bowlingdelapraille/championnatsgenevois2026/pl03B.htm" xr:uid="{F465487C-AAAF-4D26-B515-3088BC544561}"/>
    <hyperlink ref="B71" r:id="rId51" display="https://bowling.lexerbowling.com/bowlingdelapraille/championnatsgenevois2026/pl057.htm" xr:uid="{FA1B7C3A-71B4-43BB-B575-D2DD41168979}"/>
    <hyperlink ref="B72" r:id="rId52" display="https://bowling.lexerbowling.com/bowlingdelapraille/championnatsgenevois2026/pl056.htm" xr:uid="{372478C6-51F6-4075-9C86-61BBADD90A73}"/>
    <hyperlink ref="B73" r:id="rId53" display="https://bowling.lexerbowling.com/bowlingdelapraille/championnatsgenevois2026/pl00A.htm" xr:uid="{06E2702F-A249-4D7E-8B62-C83847E4AC86}"/>
    <hyperlink ref="B74" r:id="rId54" display="https://bowling.lexerbowling.com/bowlingdelapraille/championnatsgenevois2026/pl032.htm" xr:uid="{E1BF6A6F-2323-4F67-AFC6-4EF531587F6B}"/>
    <hyperlink ref="B75" r:id="rId55" display="https://bowling.lexerbowling.com/bowlingdelapraille/championnatsgenevois2026/pl02B.htm" xr:uid="{50B28277-8331-4154-9A7F-B1CCAF6D3A62}"/>
    <hyperlink ref="B76" r:id="rId56" display="https://bowling.lexerbowling.com/bowlingdelapraille/championnatsgenevois2026/pl034.htm" xr:uid="{11898EEC-56C8-405B-B2C9-9B7AE87F841C}"/>
    <hyperlink ref="B77" r:id="rId57" display="https://bowling.lexerbowling.com/bowlingdelapraille/championnatsgenevois2026/pl02F.htm" xr:uid="{871AE836-1D85-43D2-95D6-AB52B5D2F71B}"/>
    <hyperlink ref="B78" r:id="rId58" display="https://bowling.lexerbowling.com/bowlingdelapraille/championnatsgenevois2026/pl038.htm" xr:uid="{E355452C-4CD5-48C5-A586-3E9DCAFB1650}"/>
    <hyperlink ref="B79" r:id="rId59" display="https://bowling.lexerbowling.com/bowlingdelapraille/championnatsgenevois2026/pl031.htm" xr:uid="{CAA81C9A-3AEE-453C-8C2A-860DA01990A8}"/>
    <hyperlink ref="B46" r:id="rId60" display="https://bowling.lexerbowling.com/bowlingdelapraille/championnatsgenevois2026/pl062.htm" xr:uid="{3511E44C-32FB-45EA-AB80-34120DEBC2EC}"/>
    <hyperlink ref="B47" r:id="rId61" display="https://bowling.lexerbowling.com/bowlingdelapraille/championnatsgenevois2026/pl067.htm" xr:uid="{E1283CC0-3A6D-41B5-BAC9-1993EC25BFFF}"/>
    <hyperlink ref="B48" r:id="rId62" display="https://bowling.lexerbowling.com/bowlingdelapraille/championnatsgenevois2026/pl017.htm" xr:uid="{69834105-1101-42E9-BE9E-43A229525542}"/>
    <hyperlink ref="B49" r:id="rId63" display="https://bowling.lexerbowling.com/bowlingdelapraille/championnatsgenevois2026/pl023.htm" xr:uid="{85FF5A0A-0CB9-4FFE-8CA8-1C71BF9339C1}"/>
    <hyperlink ref="B80" r:id="rId64" display="https://bowling.lexerbowling.com/bowlingdelapraille/championnatsgenevois2026/pl011.htm" xr:uid="{C36550CF-0534-4BE1-87D7-A5C4D6927D4B}"/>
    <hyperlink ref="B81" r:id="rId65" display="https://bowling.lexerbowling.com/bowlingdelapraille/championnatsgenevois2026/pl036.htm" xr:uid="{3ABE2A02-03E8-457C-8FB2-0F8E50281FE4}"/>
    <hyperlink ref="B82" r:id="rId66" display="https://bowling.lexerbowling.com/bowlingdelapraille/championnatsgenevois2026/pl063.htm" xr:uid="{D6848DBA-E532-4C76-A3BF-A7B01B356A6D}"/>
    <hyperlink ref="B83" r:id="rId67" display="https://bowling.lexerbowling.com/bowlingdelapraille/championnatsgenevois2026/pl002.htm" xr:uid="{847A49B5-FD7B-46A8-BF04-E95F558529C4}"/>
    <hyperlink ref="B84" r:id="rId68" display="https://bowling.lexerbowling.com/bowlingdelapraille/championnatsgenevois2026/pl01C.htm" xr:uid="{0F2B6340-7B40-459F-94E1-9F48B6CB3D25}"/>
    <hyperlink ref="B85" r:id="rId69" display="https://bowling.lexerbowling.com/bowlingdelapraille/championnatsgenevois2026/pl015.htm" xr:uid="{A2368396-A841-4AD3-AC21-15AE426F8501}"/>
    <hyperlink ref="B86" r:id="rId70" display="https://bowling.lexerbowling.com/bowlingdelapraille/championnatsgenevois2026/pl01E.htm" xr:uid="{B7FBECC8-8A8D-4227-B384-93CE2491DAE9}"/>
    <hyperlink ref="B87" r:id="rId71" display="https://bowling.lexerbowling.com/bowlingdelapraille/championnatsgenevois2026/pl05F.htm" xr:uid="{03AC1ADF-2177-4201-8824-9838EA6D908D}"/>
    <hyperlink ref="B88" r:id="rId72" display="https://bowling.lexerbowling.com/bowlingdelapraille/championnatsgenevois2026/pl049.htm" xr:uid="{D8C9909F-2ECB-45BC-9804-12FA7D227FE2}"/>
    <hyperlink ref="B89" r:id="rId73" display="https://bowling.lexerbowling.com/bowlingdelapraille/championnatsgenevois2026/pl012.htm" xr:uid="{48B9BF32-8113-4755-A22A-536A0D3C6596}"/>
    <hyperlink ref="B90" r:id="rId74" display="https://bowling.lexerbowling.com/bowlingdelapraille/championnatsgenevois2026/pl04E.htm" xr:uid="{2B1F95A1-3ADC-4EF8-99D6-BC60BE53E2F2}"/>
    <hyperlink ref="B91" r:id="rId75" display="https://bowling.lexerbowling.com/bowlingdelapraille/championnatsgenevois2026/pl060.htm" xr:uid="{F49AC9CF-F8BB-44E6-A473-AD6663C067A6}"/>
    <hyperlink ref="B92" r:id="rId76" display="https://bowling.lexerbowling.com/bowlingdelapraille/championnatsgenevois2026/pl014.htm" xr:uid="{9DA7A16E-CE84-4933-8C72-E5B712F8FCFB}"/>
    <hyperlink ref="B93" r:id="rId77" display="https://bowling.lexerbowling.com/bowlingdelapraille/championnatsgenevois2026/pl066.htm" xr:uid="{CC957E97-E087-4281-95A2-1D9CC9CBEC2D}"/>
    <hyperlink ref="B94" r:id="rId78" display="https://bowling.lexerbowling.com/bowlingdelapraille/championnatsgenevois2026/pl055.htm" xr:uid="{8B25D184-016F-43EB-82DA-044F511CE88E}"/>
    <hyperlink ref="B95" r:id="rId79" display="https://bowling.lexerbowling.com/bowlingdelapraille/championnatsgenevois2026/pl061.htm" xr:uid="{6E425B60-0A3C-4AE9-B6CC-42C5ACD713BD}"/>
    <hyperlink ref="B96" r:id="rId80" display="https://bowling.lexerbowling.com/bowlingdelapraille/championnatsgenevois2026/pl053.htm" xr:uid="{DC68BE93-1A31-4C38-A46F-4148D39808BF}"/>
    <hyperlink ref="B97" r:id="rId81" display="https://bowling.lexerbowling.com/bowlingdelapraille/championnatsgenevois2026/pl01D.htm" xr:uid="{C649C725-4E00-4B50-A012-B15282F8A1D6}"/>
    <hyperlink ref="B98" r:id="rId82" display="https://bowling.lexerbowling.com/bowlingdelapraille/championnatsgenevois2026/pl013.htm" xr:uid="{9CFA842D-52B1-4C76-956C-35483B53826E}"/>
    <hyperlink ref="B99" r:id="rId83" display="https://bowling.lexerbowling.com/bowlingdelapraille/championnatsgenevois2026/pl044.htm" xr:uid="{1B8D9819-8FE3-4D90-986D-3F12D52328EA}"/>
    <hyperlink ref="B100" r:id="rId84" display="https://bowling.lexerbowling.com/bowlingdelapraille/championnatsgenevois2026/pl06B.htm" xr:uid="{F3E611AC-C9FB-4CF0-9B8F-9C2B36BEF98D}"/>
  </hyperlinks>
  <pageMargins left="0.7" right="0.7" top="0.75" bottom="0.75" header="0.3" footer="0.3"/>
  <pageSetup paperSize="9" orientation="portrait" r:id="rId8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38E6-0921-437E-958D-0612B6CBA216}">
  <dimension ref="A1:N99"/>
  <sheetViews>
    <sheetView topLeftCell="A67" workbookViewId="0">
      <selection activeCell="P32" sqref="P32"/>
    </sheetView>
  </sheetViews>
  <sheetFormatPr baseColWidth="10" defaultColWidth="10.88671875" defaultRowHeight="15.75" x14ac:dyDescent="0.25"/>
  <cols>
    <col min="1" max="1" width="3.77734375" style="200" customWidth="1"/>
    <col min="2" max="2" width="22.109375" style="187" customWidth="1"/>
    <col min="3" max="10" width="6.33203125" style="186" customWidth="1"/>
    <col min="11" max="11" width="7" style="186" bestFit="1" customWidth="1"/>
    <col min="12" max="12" width="5.33203125" style="200" customWidth="1"/>
    <col min="13" max="13" width="6.88671875" style="211" bestFit="1" customWidth="1"/>
    <col min="14" max="14" width="8.21875" style="186" customWidth="1"/>
    <col min="15" max="16384" width="10.88671875" style="187"/>
  </cols>
  <sheetData>
    <row r="1" spans="1:14" x14ac:dyDescent="0.25">
      <c r="A1" s="210" t="s">
        <v>214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14" ht="16.5" thickBot="1" x14ac:dyDescent="0.3"/>
    <row r="3" spans="1:14" thickBot="1" x14ac:dyDescent="0.25">
      <c r="A3" s="203" t="s">
        <v>1</v>
      </c>
      <c r="B3" s="203" t="s">
        <v>2</v>
      </c>
      <c r="C3" s="203" t="s">
        <v>3</v>
      </c>
      <c r="D3" s="203" t="s">
        <v>4</v>
      </c>
      <c r="E3" s="203" t="s">
        <v>5</v>
      </c>
      <c r="F3" s="203" t="s">
        <v>6</v>
      </c>
      <c r="G3" s="203" t="s">
        <v>7</v>
      </c>
      <c r="H3" s="203" t="s">
        <v>8</v>
      </c>
      <c r="I3" s="203" t="s">
        <v>9</v>
      </c>
      <c r="J3" s="203" t="s">
        <v>10</v>
      </c>
      <c r="K3" s="203" t="s">
        <v>0</v>
      </c>
      <c r="L3" s="203" t="s">
        <v>62</v>
      </c>
      <c r="M3" s="204" t="s">
        <v>61</v>
      </c>
      <c r="N3" s="205" t="s">
        <v>33</v>
      </c>
    </row>
    <row r="4" spans="1:14" thickBot="1" x14ac:dyDescent="0.25">
      <c r="A4" s="185">
        <v>1</v>
      </c>
      <c r="B4" s="5" t="s">
        <v>12</v>
      </c>
      <c r="C4" s="189">
        <v>158</v>
      </c>
      <c r="D4" s="189">
        <v>167</v>
      </c>
      <c r="E4" s="189">
        <v>135</v>
      </c>
      <c r="F4" s="189">
        <v>195</v>
      </c>
      <c r="G4" s="189">
        <v>162</v>
      </c>
      <c r="H4" s="189">
        <v>169</v>
      </c>
      <c r="I4" s="188">
        <v>211</v>
      </c>
      <c r="J4" s="189">
        <v>158</v>
      </c>
      <c r="K4" s="189">
        <v>1355</v>
      </c>
      <c r="L4" s="190">
        <f>COUNT(C4:J4)</f>
        <v>8</v>
      </c>
      <c r="M4" s="191">
        <f>SUM(K4/L4)</f>
        <v>169.375</v>
      </c>
      <c r="N4" s="186" t="s">
        <v>102</v>
      </c>
    </row>
    <row r="5" spans="1:14" thickBot="1" x14ac:dyDescent="0.25">
      <c r="A5" s="185">
        <v>1</v>
      </c>
      <c r="B5" s="5" t="s">
        <v>14</v>
      </c>
      <c r="C5" s="189">
        <v>162</v>
      </c>
      <c r="D5" s="189">
        <v>168</v>
      </c>
      <c r="E5" s="189">
        <v>128</v>
      </c>
      <c r="F5" s="189">
        <v>138</v>
      </c>
      <c r="G5" s="189">
        <v>164</v>
      </c>
      <c r="H5" s="189">
        <v>188</v>
      </c>
      <c r="I5" s="189">
        <v>133</v>
      </c>
      <c r="J5" s="188">
        <v>202</v>
      </c>
      <c r="K5" s="189">
        <v>1283</v>
      </c>
      <c r="L5" s="190">
        <f t="shared" ref="L5:L19" si="0">COUNT(C5:J5)</f>
        <v>8</v>
      </c>
      <c r="M5" s="191">
        <f t="shared" ref="M5:M19" si="1">SUM(K5/L5)</f>
        <v>160.375</v>
      </c>
      <c r="N5" s="186" t="s">
        <v>102</v>
      </c>
    </row>
    <row r="6" spans="1:14" thickBot="1" x14ac:dyDescent="0.25">
      <c r="A6" s="185">
        <v>2</v>
      </c>
      <c r="B6" s="5" t="s">
        <v>37</v>
      </c>
      <c r="C6" s="189">
        <v>103</v>
      </c>
      <c r="D6" s="188">
        <v>203</v>
      </c>
      <c r="E6" s="189">
        <v>127</v>
      </c>
      <c r="F6" s="189">
        <v>144</v>
      </c>
      <c r="G6" s="189">
        <v>186</v>
      </c>
      <c r="H6" s="189">
        <v>193</v>
      </c>
      <c r="I6" s="189">
        <v>152</v>
      </c>
      <c r="J6" s="189">
        <v>166</v>
      </c>
      <c r="K6" s="189">
        <v>1274</v>
      </c>
      <c r="L6" s="190">
        <f t="shared" si="0"/>
        <v>8</v>
      </c>
      <c r="M6" s="191">
        <f t="shared" si="1"/>
        <v>159.25</v>
      </c>
      <c r="N6" s="186" t="s">
        <v>102</v>
      </c>
    </row>
    <row r="7" spans="1:14" thickBot="1" x14ac:dyDescent="0.25">
      <c r="A7" s="185">
        <v>3</v>
      </c>
      <c r="B7" s="5" t="s">
        <v>34</v>
      </c>
      <c r="C7" s="189">
        <v>160</v>
      </c>
      <c r="D7" s="189">
        <v>135</v>
      </c>
      <c r="E7" s="189">
        <v>136</v>
      </c>
      <c r="F7" s="189">
        <v>151</v>
      </c>
      <c r="G7" s="189">
        <v>183</v>
      </c>
      <c r="H7" s="189">
        <v>190</v>
      </c>
      <c r="I7" s="189">
        <v>162</v>
      </c>
      <c r="J7" s="189">
        <v>170</v>
      </c>
      <c r="K7" s="189">
        <v>1287</v>
      </c>
      <c r="L7" s="190">
        <f t="shared" si="0"/>
        <v>8</v>
      </c>
      <c r="M7" s="191">
        <f t="shared" si="1"/>
        <v>160.875</v>
      </c>
      <c r="N7" s="186" t="s">
        <v>102</v>
      </c>
    </row>
    <row r="8" spans="1:14" thickBot="1" x14ac:dyDescent="0.25">
      <c r="A8" s="185">
        <v>4</v>
      </c>
      <c r="B8" s="5" t="s">
        <v>169</v>
      </c>
      <c r="C8" s="189">
        <v>127</v>
      </c>
      <c r="D8" s="189">
        <v>158</v>
      </c>
      <c r="E8" s="188">
        <v>206</v>
      </c>
      <c r="F8" s="189">
        <v>157</v>
      </c>
      <c r="G8" s="189">
        <v>168</v>
      </c>
      <c r="H8" s="189">
        <v>124</v>
      </c>
      <c r="I8" s="189">
        <v>189</v>
      </c>
      <c r="J8" s="189">
        <v>143</v>
      </c>
      <c r="K8" s="189">
        <v>1272</v>
      </c>
      <c r="L8" s="190">
        <f t="shared" si="0"/>
        <v>8</v>
      </c>
      <c r="M8" s="191">
        <f t="shared" si="1"/>
        <v>159</v>
      </c>
      <c r="N8" s="186" t="s">
        <v>102</v>
      </c>
    </row>
    <row r="9" spans="1:14" thickBot="1" x14ac:dyDescent="0.25">
      <c r="A9" s="185">
        <v>5</v>
      </c>
      <c r="B9" s="5" t="s">
        <v>11</v>
      </c>
      <c r="C9" s="189">
        <v>128</v>
      </c>
      <c r="D9" s="189">
        <v>129</v>
      </c>
      <c r="E9" s="189">
        <v>119</v>
      </c>
      <c r="F9" s="189">
        <v>157</v>
      </c>
      <c r="G9" s="189">
        <v>154</v>
      </c>
      <c r="H9" s="189">
        <v>181</v>
      </c>
      <c r="I9" s="189">
        <v>151</v>
      </c>
      <c r="J9" s="189">
        <v>179</v>
      </c>
      <c r="K9" s="189">
        <v>1198</v>
      </c>
      <c r="L9" s="190">
        <f t="shared" si="0"/>
        <v>8</v>
      </c>
      <c r="M9" s="191">
        <f t="shared" si="1"/>
        <v>149.75</v>
      </c>
      <c r="N9" s="186" t="s">
        <v>102</v>
      </c>
    </row>
    <row r="10" spans="1:14" thickBot="1" x14ac:dyDescent="0.25">
      <c r="A10" s="185">
        <v>6</v>
      </c>
      <c r="B10" s="5" t="s">
        <v>35</v>
      </c>
      <c r="C10" s="189">
        <v>115</v>
      </c>
      <c r="D10" s="189">
        <v>128</v>
      </c>
      <c r="E10" s="189">
        <v>147</v>
      </c>
      <c r="F10" s="189">
        <v>175</v>
      </c>
      <c r="G10" s="189">
        <v>159</v>
      </c>
      <c r="H10" s="189">
        <v>178</v>
      </c>
      <c r="I10" s="189">
        <v>137</v>
      </c>
      <c r="J10" s="189">
        <v>196</v>
      </c>
      <c r="K10" s="189">
        <v>1235</v>
      </c>
      <c r="L10" s="190">
        <f t="shared" si="0"/>
        <v>8</v>
      </c>
      <c r="M10" s="191">
        <f t="shared" si="1"/>
        <v>154.375</v>
      </c>
      <c r="N10" s="186" t="s">
        <v>102</v>
      </c>
    </row>
    <row r="11" spans="1:14" thickBot="1" x14ac:dyDescent="0.25">
      <c r="A11" s="185">
        <v>7</v>
      </c>
      <c r="B11" s="5" t="s">
        <v>52</v>
      </c>
      <c r="C11" s="189">
        <v>166</v>
      </c>
      <c r="D11" s="189">
        <v>140</v>
      </c>
      <c r="E11" s="189">
        <v>154</v>
      </c>
      <c r="F11" s="189">
        <v>173</v>
      </c>
      <c r="G11" s="189">
        <v>141</v>
      </c>
      <c r="H11" s="189">
        <v>185</v>
      </c>
      <c r="I11" s="189">
        <v>141</v>
      </c>
      <c r="J11" s="189">
        <v>126</v>
      </c>
      <c r="K11" s="189">
        <v>1226</v>
      </c>
      <c r="L11" s="190">
        <f t="shared" si="0"/>
        <v>8</v>
      </c>
      <c r="M11" s="191">
        <f t="shared" si="1"/>
        <v>153.25</v>
      </c>
      <c r="N11" s="186" t="s">
        <v>102</v>
      </c>
    </row>
    <row r="12" spans="1:14" thickBot="1" x14ac:dyDescent="0.25">
      <c r="A12" s="185">
        <v>8</v>
      </c>
      <c r="B12" s="5" t="s">
        <v>202</v>
      </c>
      <c r="C12" s="189">
        <v>129</v>
      </c>
      <c r="D12" s="189">
        <v>115</v>
      </c>
      <c r="E12" s="189">
        <v>136</v>
      </c>
      <c r="F12" s="189">
        <v>117</v>
      </c>
      <c r="G12" s="189">
        <v>143</v>
      </c>
      <c r="H12" s="189">
        <v>150</v>
      </c>
      <c r="I12" s="189">
        <v>174</v>
      </c>
      <c r="J12" s="189">
        <v>141</v>
      </c>
      <c r="K12" s="189">
        <v>1105</v>
      </c>
      <c r="L12" s="190">
        <f t="shared" si="0"/>
        <v>8</v>
      </c>
      <c r="M12" s="191">
        <f t="shared" si="1"/>
        <v>138.125</v>
      </c>
      <c r="N12" s="186" t="s">
        <v>102</v>
      </c>
    </row>
    <row r="13" spans="1:14" thickBot="1" x14ac:dyDescent="0.25">
      <c r="A13" s="185">
        <v>9</v>
      </c>
      <c r="B13" s="5" t="s">
        <v>203</v>
      </c>
      <c r="C13" s="189">
        <v>113</v>
      </c>
      <c r="D13" s="189">
        <v>154</v>
      </c>
      <c r="E13" s="189">
        <v>143</v>
      </c>
      <c r="F13" s="189">
        <v>152</v>
      </c>
      <c r="G13" s="189">
        <v>164</v>
      </c>
      <c r="H13" s="189">
        <v>157</v>
      </c>
      <c r="I13" s="189">
        <v>152</v>
      </c>
      <c r="J13" s="189">
        <v>158</v>
      </c>
      <c r="K13" s="189">
        <v>1193</v>
      </c>
      <c r="L13" s="190">
        <f t="shared" si="0"/>
        <v>8</v>
      </c>
      <c r="M13" s="191">
        <f t="shared" si="1"/>
        <v>149.125</v>
      </c>
      <c r="N13" s="186" t="s">
        <v>102</v>
      </c>
    </row>
    <row r="14" spans="1:14" thickBot="1" x14ac:dyDescent="0.25">
      <c r="A14" s="185">
        <v>10</v>
      </c>
      <c r="B14" s="5" t="s">
        <v>16</v>
      </c>
      <c r="C14" s="189">
        <v>145</v>
      </c>
      <c r="D14" s="189">
        <v>170</v>
      </c>
      <c r="E14" s="189">
        <v>136</v>
      </c>
      <c r="F14" s="189">
        <v>160</v>
      </c>
      <c r="G14" s="189">
        <v>127</v>
      </c>
      <c r="H14" s="189">
        <v>138</v>
      </c>
      <c r="I14" s="189">
        <v>143</v>
      </c>
      <c r="J14" s="189">
        <v>114</v>
      </c>
      <c r="K14" s="189">
        <v>1133</v>
      </c>
      <c r="L14" s="190">
        <f t="shared" si="0"/>
        <v>8</v>
      </c>
      <c r="M14" s="191">
        <f t="shared" si="1"/>
        <v>141.625</v>
      </c>
      <c r="N14" s="186" t="s">
        <v>102</v>
      </c>
    </row>
    <row r="15" spans="1:14" thickBot="1" x14ac:dyDescent="0.25">
      <c r="A15" s="185">
        <v>11</v>
      </c>
      <c r="B15" s="5" t="s">
        <v>50</v>
      </c>
      <c r="C15" s="189">
        <v>123</v>
      </c>
      <c r="D15" s="189">
        <v>147</v>
      </c>
      <c r="E15" s="189">
        <v>126</v>
      </c>
      <c r="F15" s="189">
        <v>164</v>
      </c>
      <c r="G15" s="189">
        <v>149</v>
      </c>
      <c r="H15" s="189">
        <v>142</v>
      </c>
      <c r="I15" s="189">
        <v>117</v>
      </c>
      <c r="J15" s="189">
        <v>172</v>
      </c>
      <c r="K15" s="189">
        <v>1140</v>
      </c>
      <c r="L15" s="190">
        <f t="shared" si="0"/>
        <v>8</v>
      </c>
      <c r="M15" s="191">
        <f t="shared" si="1"/>
        <v>142.5</v>
      </c>
      <c r="N15" s="186" t="s">
        <v>102</v>
      </c>
    </row>
    <row r="16" spans="1:14" thickBot="1" x14ac:dyDescent="0.25">
      <c r="A16" s="185">
        <v>12</v>
      </c>
      <c r="B16" s="5" t="s">
        <v>47</v>
      </c>
      <c r="C16" s="189">
        <v>139</v>
      </c>
      <c r="D16" s="189">
        <v>108</v>
      </c>
      <c r="E16" s="189">
        <v>118</v>
      </c>
      <c r="F16" s="189">
        <v>134</v>
      </c>
      <c r="G16" s="188">
        <v>235</v>
      </c>
      <c r="H16" s="189">
        <v>133</v>
      </c>
      <c r="I16" s="189">
        <v>168</v>
      </c>
      <c r="J16" s="189">
        <v>136</v>
      </c>
      <c r="K16" s="189">
        <v>1171</v>
      </c>
      <c r="L16" s="190">
        <f t="shared" si="0"/>
        <v>8</v>
      </c>
      <c r="M16" s="191">
        <f t="shared" si="1"/>
        <v>146.375</v>
      </c>
      <c r="N16" s="186" t="s">
        <v>102</v>
      </c>
    </row>
    <row r="17" spans="1:14" thickBot="1" x14ac:dyDescent="0.25">
      <c r="A17" s="185">
        <v>13</v>
      </c>
      <c r="B17" s="5" t="s">
        <v>215</v>
      </c>
      <c r="C17" s="189">
        <v>108</v>
      </c>
      <c r="D17" s="189">
        <v>122</v>
      </c>
      <c r="E17" s="189">
        <v>161</v>
      </c>
      <c r="F17" s="189">
        <v>154</v>
      </c>
      <c r="G17" s="189">
        <v>102</v>
      </c>
      <c r="H17" s="189">
        <v>138</v>
      </c>
      <c r="I17" s="189">
        <v>132</v>
      </c>
      <c r="J17" s="189">
        <v>139</v>
      </c>
      <c r="K17" s="189">
        <v>1056</v>
      </c>
      <c r="L17" s="190">
        <f t="shared" si="0"/>
        <v>8</v>
      </c>
      <c r="M17" s="191">
        <f t="shared" si="1"/>
        <v>132</v>
      </c>
      <c r="N17" s="186" t="s">
        <v>102</v>
      </c>
    </row>
    <row r="18" spans="1:14" thickBot="1" x14ac:dyDescent="0.25">
      <c r="A18" s="185">
        <v>14</v>
      </c>
      <c r="B18" s="5" t="s">
        <v>216</v>
      </c>
      <c r="C18" s="189">
        <v>110</v>
      </c>
      <c r="D18" s="189">
        <v>108</v>
      </c>
      <c r="E18" s="189">
        <v>147</v>
      </c>
      <c r="F18" s="189">
        <v>123</v>
      </c>
      <c r="G18" s="189">
        <v>112</v>
      </c>
      <c r="H18" s="189">
        <v>93</v>
      </c>
      <c r="I18" s="189">
        <v>114</v>
      </c>
      <c r="J18" s="189">
        <v>100</v>
      </c>
      <c r="K18" s="189">
        <v>907</v>
      </c>
      <c r="L18" s="190">
        <f t="shared" si="0"/>
        <v>8</v>
      </c>
      <c r="M18" s="191">
        <f t="shared" si="1"/>
        <v>113.375</v>
      </c>
      <c r="N18" s="186" t="s">
        <v>102</v>
      </c>
    </row>
    <row r="19" spans="1:14" thickBot="1" x14ac:dyDescent="0.25">
      <c r="A19" s="185">
        <v>15</v>
      </c>
      <c r="B19" s="5" t="s">
        <v>217</v>
      </c>
      <c r="C19" s="189">
        <v>100</v>
      </c>
      <c r="D19" s="189">
        <v>124</v>
      </c>
      <c r="E19" s="189">
        <v>103</v>
      </c>
      <c r="F19" s="189">
        <v>98</v>
      </c>
      <c r="G19" s="189">
        <v>101</v>
      </c>
      <c r="H19" s="189">
        <v>133</v>
      </c>
      <c r="I19" s="189">
        <v>110</v>
      </c>
      <c r="J19" s="189">
        <v>78</v>
      </c>
      <c r="K19" s="189">
        <v>847</v>
      </c>
      <c r="L19" s="190">
        <f t="shared" si="0"/>
        <v>8</v>
      </c>
      <c r="M19" s="191">
        <f t="shared" si="1"/>
        <v>105.875</v>
      </c>
      <c r="N19" s="186" t="s">
        <v>102</v>
      </c>
    </row>
    <row r="20" spans="1:14" ht="16.5" thickBot="1" x14ac:dyDescent="0.25">
      <c r="A20" s="214"/>
      <c r="B20" s="206" t="s">
        <v>95</v>
      </c>
      <c r="C20" s="207">
        <f>COUNTIF(C4:J19,"&gt;199")</f>
        <v>5</v>
      </c>
      <c r="D20" s="214"/>
      <c r="E20" s="214"/>
      <c r="F20" s="214"/>
      <c r="G20" s="214"/>
      <c r="H20" s="214"/>
      <c r="I20" s="214"/>
      <c r="J20" s="214"/>
      <c r="K20" s="215">
        <f>SUM(K4:K19)</f>
        <v>18682</v>
      </c>
      <c r="L20" s="215">
        <f>SUM(L4:L19)</f>
        <v>128</v>
      </c>
      <c r="M20" s="213">
        <f t="shared" ref="M20" si="2">SUM(K20/L20)</f>
        <v>145.953125</v>
      </c>
      <c r="N20" s="205"/>
    </row>
    <row r="21" spans="1:14" thickBot="1" x14ac:dyDescent="0.25">
      <c r="A21" s="203" t="s">
        <v>1</v>
      </c>
      <c r="B21" s="203" t="s">
        <v>2</v>
      </c>
      <c r="C21" s="203" t="s">
        <v>3</v>
      </c>
      <c r="D21" s="203" t="s">
        <v>4</v>
      </c>
      <c r="E21" s="203" t="s">
        <v>5</v>
      </c>
      <c r="F21" s="203" t="s">
        <v>6</v>
      </c>
      <c r="G21" s="203" t="s">
        <v>7</v>
      </c>
      <c r="H21" s="203" t="s">
        <v>8</v>
      </c>
      <c r="I21" s="203" t="s">
        <v>9</v>
      </c>
      <c r="J21" s="203" t="s">
        <v>10</v>
      </c>
      <c r="K21" s="203" t="s">
        <v>0</v>
      </c>
      <c r="L21" s="203" t="s">
        <v>62</v>
      </c>
      <c r="M21" s="204" t="s">
        <v>61</v>
      </c>
      <c r="N21" s="205"/>
    </row>
    <row r="22" spans="1:14" s="200" customFormat="1" thickBot="1" x14ac:dyDescent="0.25">
      <c r="A22" s="189">
        <v>1</v>
      </c>
      <c r="B22" s="5" t="s">
        <v>42</v>
      </c>
      <c r="C22" s="189">
        <v>121</v>
      </c>
      <c r="D22" s="189">
        <v>175</v>
      </c>
      <c r="E22" s="188">
        <v>210</v>
      </c>
      <c r="F22" s="189">
        <v>184</v>
      </c>
      <c r="G22" s="189">
        <v>151</v>
      </c>
      <c r="H22" s="189">
        <v>184</v>
      </c>
      <c r="I22" s="188">
        <v>224</v>
      </c>
      <c r="J22" s="189">
        <v>185</v>
      </c>
      <c r="K22" s="189">
        <v>1434</v>
      </c>
      <c r="L22" s="190">
        <f>COUNT(C22:J22)</f>
        <v>8</v>
      </c>
      <c r="M22" s="191">
        <f>SUM(K22/L22)</f>
        <v>179.25</v>
      </c>
      <c r="N22" s="186" t="s">
        <v>98</v>
      </c>
    </row>
    <row r="23" spans="1:14" s="200" customFormat="1" thickBot="1" x14ac:dyDescent="0.25">
      <c r="A23" s="189">
        <v>2</v>
      </c>
      <c r="B23" s="5" t="s">
        <v>146</v>
      </c>
      <c r="C23" s="189">
        <v>192</v>
      </c>
      <c r="D23" s="189">
        <v>172</v>
      </c>
      <c r="E23" s="189">
        <v>158</v>
      </c>
      <c r="F23" s="189">
        <v>177</v>
      </c>
      <c r="G23" s="189">
        <v>160</v>
      </c>
      <c r="H23" s="189">
        <v>126</v>
      </c>
      <c r="I23" s="189">
        <v>161</v>
      </c>
      <c r="J23" s="189">
        <v>196</v>
      </c>
      <c r="K23" s="189">
        <v>1342</v>
      </c>
      <c r="L23" s="190">
        <f t="shared" ref="L23:L32" si="3">COUNT(C23:J23)</f>
        <v>8</v>
      </c>
      <c r="M23" s="191">
        <f t="shared" ref="M23:M32" si="4">SUM(K23/L23)</f>
        <v>167.75</v>
      </c>
      <c r="N23" s="186" t="s">
        <v>98</v>
      </c>
    </row>
    <row r="24" spans="1:14" s="200" customFormat="1" thickBot="1" x14ac:dyDescent="0.25">
      <c r="A24" s="189">
        <v>1</v>
      </c>
      <c r="B24" s="5" t="s">
        <v>74</v>
      </c>
      <c r="C24" s="189">
        <v>189</v>
      </c>
      <c r="D24" s="189">
        <v>171</v>
      </c>
      <c r="E24" s="189">
        <v>183</v>
      </c>
      <c r="F24" s="189">
        <v>174</v>
      </c>
      <c r="G24" s="189">
        <v>186</v>
      </c>
      <c r="H24" s="188">
        <v>226</v>
      </c>
      <c r="I24" s="189">
        <v>181</v>
      </c>
      <c r="J24" s="188">
        <v>203</v>
      </c>
      <c r="K24" s="189">
        <v>1513</v>
      </c>
      <c r="L24" s="190">
        <f t="shared" si="3"/>
        <v>8</v>
      </c>
      <c r="M24" s="191">
        <f t="shared" si="4"/>
        <v>189.125</v>
      </c>
      <c r="N24" s="186" t="s">
        <v>98</v>
      </c>
    </row>
    <row r="25" spans="1:14" s="200" customFormat="1" thickBot="1" x14ac:dyDescent="0.25">
      <c r="A25" s="189">
        <v>2</v>
      </c>
      <c r="B25" s="5" t="s">
        <v>138</v>
      </c>
      <c r="C25" s="189">
        <v>190</v>
      </c>
      <c r="D25" s="189">
        <v>181</v>
      </c>
      <c r="E25" s="188">
        <v>200</v>
      </c>
      <c r="F25" s="189">
        <v>144</v>
      </c>
      <c r="G25" s="188">
        <v>204</v>
      </c>
      <c r="H25" s="189">
        <v>179</v>
      </c>
      <c r="I25" s="188">
        <v>221</v>
      </c>
      <c r="J25" s="188">
        <v>208</v>
      </c>
      <c r="K25" s="189">
        <v>1527</v>
      </c>
      <c r="L25" s="190">
        <f t="shared" si="3"/>
        <v>8</v>
      </c>
      <c r="M25" s="191">
        <f t="shared" si="4"/>
        <v>190.875</v>
      </c>
      <c r="N25" s="186" t="s">
        <v>98</v>
      </c>
    </row>
    <row r="26" spans="1:14" s="200" customFormat="1" thickBot="1" x14ac:dyDescent="0.25">
      <c r="A26" s="189">
        <v>3</v>
      </c>
      <c r="B26" s="5" t="s">
        <v>71</v>
      </c>
      <c r="C26" s="189">
        <v>165</v>
      </c>
      <c r="D26" s="189">
        <v>182</v>
      </c>
      <c r="E26" s="188">
        <v>229</v>
      </c>
      <c r="F26" s="188">
        <v>224</v>
      </c>
      <c r="G26" s="189">
        <v>176</v>
      </c>
      <c r="H26" s="189">
        <v>172</v>
      </c>
      <c r="I26" s="188">
        <v>211</v>
      </c>
      <c r="J26" s="189">
        <v>157</v>
      </c>
      <c r="K26" s="189">
        <v>1516</v>
      </c>
      <c r="L26" s="190">
        <f t="shared" si="3"/>
        <v>8</v>
      </c>
      <c r="M26" s="191">
        <f t="shared" si="4"/>
        <v>189.5</v>
      </c>
      <c r="N26" s="186" t="s">
        <v>98</v>
      </c>
    </row>
    <row r="27" spans="1:14" s="200" customFormat="1" thickBot="1" x14ac:dyDescent="0.25">
      <c r="A27" s="189">
        <v>4</v>
      </c>
      <c r="B27" s="5" t="s">
        <v>55</v>
      </c>
      <c r="C27" s="189">
        <v>165</v>
      </c>
      <c r="D27" s="188">
        <v>200</v>
      </c>
      <c r="E27" s="189">
        <v>168</v>
      </c>
      <c r="F27" s="188">
        <v>201</v>
      </c>
      <c r="G27" s="188">
        <v>225</v>
      </c>
      <c r="H27" s="189">
        <v>159</v>
      </c>
      <c r="I27" s="189">
        <v>171</v>
      </c>
      <c r="J27" s="189">
        <v>144</v>
      </c>
      <c r="K27" s="189">
        <v>1433</v>
      </c>
      <c r="L27" s="190">
        <f t="shared" si="3"/>
        <v>8</v>
      </c>
      <c r="M27" s="191">
        <f t="shared" si="4"/>
        <v>179.125</v>
      </c>
      <c r="N27" s="186" t="s">
        <v>98</v>
      </c>
    </row>
    <row r="28" spans="1:14" s="200" customFormat="1" thickBot="1" x14ac:dyDescent="0.25">
      <c r="A28" s="189">
        <v>5</v>
      </c>
      <c r="B28" s="5" t="s">
        <v>82</v>
      </c>
      <c r="C28" s="189">
        <v>160</v>
      </c>
      <c r="D28" s="189">
        <v>193</v>
      </c>
      <c r="E28" s="188">
        <v>224</v>
      </c>
      <c r="F28" s="188">
        <v>208</v>
      </c>
      <c r="G28" s="189">
        <v>147</v>
      </c>
      <c r="H28" s="189">
        <v>166</v>
      </c>
      <c r="I28" s="189">
        <v>172</v>
      </c>
      <c r="J28" s="189">
        <v>157</v>
      </c>
      <c r="K28" s="189">
        <v>1427</v>
      </c>
      <c r="L28" s="190">
        <f t="shared" si="3"/>
        <v>8</v>
      </c>
      <c r="M28" s="191">
        <f t="shared" si="4"/>
        <v>178.375</v>
      </c>
      <c r="N28" s="186" t="s">
        <v>98</v>
      </c>
    </row>
    <row r="29" spans="1:14" s="200" customFormat="1" thickBot="1" x14ac:dyDescent="0.25">
      <c r="A29" s="189">
        <v>6</v>
      </c>
      <c r="B29" s="5" t="s">
        <v>40</v>
      </c>
      <c r="C29" s="189">
        <v>158</v>
      </c>
      <c r="D29" s="189">
        <v>170</v>
      </c>
      <c r="E29" s="189">
        <v>144</v>
      </c>
      <c r="F29" s="189">
        <v>169</v>
      </c>
      <c r="G29" s="189">
        <v>172</v>
      </c>
      <c r="H29" s="189">
        <v>157</v>
      </c>
      <c r="I29" s="189">
        <v>181</v>
      </c>
      <c r="J29" s="189">
        <v>197</v>
      </c>
      <c r="K29" s="189">
        <v>1348</v>
      </c>
      <c r="L29" s="190">
        <f t="shared" si="3"/>
        <v>8</v>
      </c>
      <c r="M29" s="191">
        <f t="shared" si="4"/>
        <v>168.5</v>
      </c>
      <c r="N29" s="186" t="s">
        <v>98</v>
      </c>
    </row>
    <row r="30" spans="1:14" s="200" customFormat="1" thickBot="1" x14ac:dyDescent="0.25">
      <c r="A30" s="189">
        <v>7</v>
      </c>
      <c r="B30" s="5" t="s">
        <v>73</v>
      </c>
      <c r="C30" s="189">
        <v>166</v>
      </c>
      <c r="D30" s="188">
        <v>212</v>
      </c>
      <c r="E30" s="189">
        <v>123</v>
      </c>
      <c r="F30" s="189">
        <v>176</v>
      </c>
      <c r="G30" s="189">
        <v>160</v>
      </c>
      <c r="H30" s="189">
        <v>145</v>
      </c>
      <c r="I30" s="189">
        <v>156</v>
      </c>
      <c r="J30" s="189">
        <v>137</v>
      </c>
      <c r="K30" s="189">
        <v>1275</v>
      </c>
      <c r="L30" s="190">
        <f t="shared" si="3"/>
        <v>8</v>
      </c>
      <c r="M30" s="191">
        <f t="shared" si="4"/>
        <v>159.375</v>
      </c>
      <c r="N30" s="186" t="s">
        <v>98</v>
      </c>
    </row>
    <row r="31" spans="1:14" s="200" customFormat="1" thickBot="1" x14ac:dyDescent="0.25">
      <c r="A31" s="189">
        <v>8</v>
      </c>
      <c r="B31" s="5" t="s">
        <v>154</v>
      </c>
      <c r="C31" s="189">
        <v>158</v>
      </c>
      <c r="D31" s="189">
        <v>168</v>
      </c>
      <c r="E31" s="189">
        <v>155</v>
      </c>
      <c r="F31" s="189">
        <v>157</v>
      </c>
      <c r="G31" s="189">
        <v>191</v>
      </c>
      <c r="H31" s="189">
        <v>143</v>
      </c>
      <c r="I31" s="189">
        <v>126</v>
      </c>
      <c r="J31" s="189">
        <v>152</v>
      </c>
      <c r="K31" s="189">
        <v>1250</v>
      </c>
      <c r="L31" s="190">
        <f t="shared" si="3"/>
        <v>8</v>
      </c>
      <c r="M31" s="191">
        <f t="shared" si="4"/>
        <v>156.25</v>
      </c>
      <c r="N31" s="186" t="s">
        <v>98</v>
      </c>
    </row>
    <row r="32" spans="1:14" thickBot="1" x14ac:dyDescent="0.25">
      <c r="A32" s="189">
        <v>11</v>
      </c>
      <c r="B32" s="5"/>
      <c r="C32" s="261">
        <f>SUM(C22:C31)</f>
        <v>1664</v>
      </c>
      <c r="D32" s="261">
        <f t="shared" ref="D32:J32" si="5">SUM(D22:D31)</f>
        <v>1824</v>
      </c>
      <c r="E32" s="261">
        <f t="shared" si="5"/>
        <v>1794</v>
      </c>
      <c r="F32" s="261">
        <f t="shared" si="5"/>
        <v>1814</v>
      </c>
      <c r="G32" s="261">
        <f t="shared" si="5"/>
        <v>1772</v>
      </c>
      <c r="H32" s="261">
        <f t="shared" si="5"/>
        <v>1657</v>
      </c>
      <c r="I32" s="261">
        <f t="shared" si="5"/>
        <v>1804</v>
      </c>
      <c r="J32" s="261">
        <f t="shared" si="5"/>
        <v>1736</v>
      </c>
      <c r="K32" s="212"/>
      <c r="L32" s="190">
        <f t="shared" si="3"/>
        <v>8</v>
      </c>
      <c r="M32" s="191">
        <f t="shared" si="4"/>
        <v>0</v>
      </c>
      <c r="N32" s="186" t="s">
        <v>98</v>
      </c>
    </row>
    <row r="33" spans="1:14" ht="16.5" thickBot="1" x14ac:dyDescent="0.25">
      <c r="A33" s="189"/>
      <c r="B33" s="206" t="s">
        <v>95</v>
      </c>
      <c r="C33" s="207">
        <f>COUNTIF(C22:J32,"&gt;199")</f>
        <v>25</v>
      </c>
      <c r="D33" s="212"/>
      <c r="E33" s="212"/>
      <c r="F33" s="212"/>
      <c r="G33" s="212"/>
      <c r="H33" s="212"/>
      <c r="I33" s="212"/>
      <c r="J33" s="212"/>
      <c r="K33" s="216">
        <f>SUM(K22:K32)</f>
        <v>14065</v>
      </c>
      <c r="L33" s="216">
        <f>SUM(L22:L32)</f>
        <v>88</v>
      </c>
      <c r="M33" s="213">
        <f t="shared" ref="M33" si="6">SUM(K33/L33)</f>
        <v>159.82954545454547</v>
      </c>
    </row>
    <row r="34" spans="1:14" thickBot="1" x14ac:dyDescent="0.25">
      <c r="A34" s="203" t="s">
        <v>1</v>
      </c>
      <c r="B34" s="203" t="s">
        <v>2</v>
      </c>
      <c r="C34" s="203" t="s">
        <v>3</v>
      </c>
      <c r="D34" s="203" t="s">
        <v>4</v>
      </c>
      <c r="E34" s="203" t="s">
        <v>5</v>
      </c>
      <c r="F34" s="203" t="s">
        <v>6</v>
      </c>
      <c r="G34" s="203" t="s">
        <v>7</v>
      </c>
      <c r="H34" s="203" t="s">
        <v>8</v>
      </c>
      <c r="I34" s="203" t="s">
        <v>9</v>
      </c>
      <c r="J34" s="203" t="s">
        <v>10</v>
      </c>
      <c r="K34" s="203" t="s">
        <v>0</v>
      </c>
      <c r="L34" s="203" t="s">
        <v>62</v>
      </c>
      <c r="M34" s="204" t="s">
        <v>61</v>
      </c>
    </row>
    <row r="35" spans="1:14" thickBot="1" x14ac:dyDescent="0.25">
      <c r="A35" s="185">
        <v>1</v>
      </c>
      <c r="B35" s="5" t="s">
        <v>39</v>
      </c>
      <c r="C35" s="189">
        <v>173</v>
      </c>
      <c r="D35" s="188">
        <v>210</v>
      </c>
      <c r="E35" s="189">
        <v>189</v>
      </c>
      <c r="F35" s="189">
        <v>181</v>
      </c>
      <c r="G35" s="189">
        <v>191</v>
      </c>
      <c r="H35" s="188">
        <v>235</v>
      </c>
      <c r="I35" s="189">
        <v>185</v>
      </c>
      <c r="J35" s="188">
        <v>202</v>
      </c>
      <c r="K35" s="189">
        <v>1566</v>
      </c>
      <c r="L35" s="190">
        <f>COUNT(C35:J35)</f>
        <v>8</v>
      </c>
      <c r="M35" s="191">
        <f>SUM(K35/L35)</f>
        <v>195.75</v>
      </c>
      <c r="N35" s="186" t="s">
        <v>99</v>
      </c>
    </row>
    <row r="36" spans="1:14" thickBot="1" x14ac:dyDescent="0.25">
      <c r="A36" s="185">
        <v>2</v>
      </c>
      <c r="B36" s="5" t="s">
        <v>207</v>
      </c>
      <c r="C36" s="189">
        <v>198</v>
      </c>
      <c r="D36" s="189">
        <v>146</v>
      </c>
      <c r="E36" s="189">
        <v>131</v>
      </c>
      <c r="F36" s="188">
        <v>202</v>
      </c>
      <c r="G36" s="188">
        <v>214</v>
      </c>
      <c r="H36" s="188">
        <v>221</v>
      </c>
      <c r="I36" s="189">
        <v>189</v>
      </c>
      <c r="J36" s="189">
        <v>167</v>
      </c>
      <c r="K36" s="189">
        <v>1468</v>
      </c>
      <c r="L36" s="190">
        <f t="shared" ref="L36:L42" si="7">COUNT(C36:J36)</f>
        <v>8</v>
      </c>
      <c r="M36" s="191">
        <f t="shared" ref="M36:M42" si="8">SUM(K36/L36)</f>
        <v>183.5</v>
      </c>
      <c r="N36" s="186" t="s">
        <v>99</v>
      </c>
    </row>
    <row r="37" spans="1:14" thickBot="1" x14ac:dyDescent="0.25">
      <c r="A37" s="185">
        <v>3</v>
      </c>
      <c r="B37" s="5" t="s">
        <v>158</v>
      </c>
      <c r="C37" s="189">
        <v>155</v>
      </c>
      <c r="D37" s="189">
        <v>178</v>
      </c>
      <c r="E37" s="189">
        <v>179</v>
      </c>
      <c r="F37" s="189">
        <v>146</v>
      </c>
      <c r="G37" s="189">
        <v>168</v>
      </c>
      <c r="H37" s="189">
        <v>166</v>
      </c>
      <c r="I37" s="189">
        <v>194</v>
      </c>
      <c r="J37" s="189">
        <v>182</v>
      </c>
      <c r="K37" s="189">
        <v>1368</v>
      </c>
      <c r="L37" s="190">
        <f t="shared" si="7"/>
        <v>8</v>
      </c>
      <c r="M37" s="191">
        <f t="shared" si="8"/>
        <v>171</v>
      </c>
      <c r="N37" s="186" t="s">
        <v>99</v>
      </c>
    </row>
    <row r="38" spans="1:14" thickBot="1" x14ac:dyDescent="0.25">
      <c r="A38" s="185">
        <v>4</v>
      </c>
      <c r="B38" s="5" t="s">
        <v>57</v>
      </c>
      <c r="C38" s="189">
        <v>135</v>
      </c>
      <c r="D38" s="189">
        <v>162</v>
      </c>
      <c r="E38" s="189">
        <v>153</v>
      </c>
      <c r="F38" s="189">
        <v>155</v>
      </c>
      <c r="G38" s="188">
        <v>203</v>
      </c>
      <c r="H38" s="189">
        <v>187</v>
      </c>
      <c r="I38" s="189">
        <v>166</v>
      </c>
      <c r="J38" s="189">
        <v>136</v>
      </c>
      <c r="K38" s="189">
        <v>1297</v>
      </c>
      <c r="L38" s="190">
        <f t="shared" si="7"/>
        <v>8</v>
      </c>
      <c r="M38" s="191">
        <f t="shared" si="8"/>
        <v>162.125</v>
      </c>
      <c r="N38" s="186" t="s">
        <v>99</v>
      </c>
    </row>
    <row r="39" spans="1:14" thickBot="1" x14ac:dyDescent="0.25">
      <c r="A39" s="185">
        <v>1</v>
      </c>
      <c r="B39" s="5" t="s">
        <v>72</v>
      </c>
      <c r="C39" s="188">
        <v>203</v>
      </c>
      <c r="D39" s="188">
        <v>206</v>
      </c>
      <c r="E39" s="189">
        <v>163</v>
      </c>
      <c r="F39" s="189">
        <v>163</v>
      </c>
      <c r="G39" s="189">
        <v>181</v>
      </c>
      <c r="H39" s="189">
        <v>193</v>
      </c>
      <c r="I39" s="188">
        <v>210</v>
      </c>
      <c r="J39" s="189">
        <v>172</v>
      </c>
      <c r="K39" s="189">
        <v>1491</v>
      </c>
      <c r="L39" s="190">
        <f t="shared" si="7"/>
        <v>8</v>
      </c>
      <c r="M39" s="191">
        <f t="shared" si="8"/>
        <v>186.375</v>
      </c>
      <c r="N39" s="186" t="s">
        <v>99</v>
      </c>
    </row>
    <row r="40" spans="1:14" thickBot="1" x14ac:dyDescent="0.25">
      <c r="A40" s="185">
        <v>2</v>
      </c>
      <c r="B40" s="5" t="s">
        <v>77</v>
      </c>
      <c r="C40" s="189">
        <v>155</v>
      </c>
      <c r="D40" s="189">
        <v>157</v>
      </c>
      <c r="E40" s="189">
        <v>195</v>
      </c>
      <c r="F40" s="189">
        <v>146</v>
      </c>
      <c r="G40" s="189">
        <v>142</v>
      </c>
      <c r="H40" s="189">
        <v>156</v>
      </c>
      <c r="I40" s="189">
        <v>170</v>
      </c>
      <c r="J40" s="189">
        <v>184</v>
      </c>
      <c r="K40" s="189">
        <v>1305</v>
      </c>
      <c r="L40" s="190">
        <f t="shared" si="7"/>
        <v>8</v>
      </c>
      <c r="M40" s="191">
        <f t="shared" si="8"/>
        <v>163.125</v>
      </c>
      <c r="N40" s="186" t="s">
        <v>99</v>
      </c>
    </row>
    <row r="41" spans="1:14" thickBot="1" x14ac:dyDescent="0.25">
      <c r="A41" s="185">
        <v>3</v>
      </c>
      <c r="B41" s="5" t="s">
        <v>19</v>
      </c>
      <c r="C41" s="189">
        <v>189</v>
      </c>
      <c r="D41" s="189">
        <v>171</v>
      </c>
      <c r="E41" s="189">
        <v>182</v>
      </c>
      <c r="F41" s="189">
        <v>165</v>
      </c>
      <c r="G41" s="188">
        <v>201</v>
      </c>
      <c r="H41" s="189">
        <v>156</v>
      </c>
      <c r="I41" s="189">
        <v>146</v>
      </c>
      <c r="J41" s="189">
        <v>158</v>
      </c>
      <c r="K41" s="189">
        <v>1368</v>
      </c>
      <c r="L41" s="190">
        <f t="shared" si="7"/>
        <v>8</v>
      </c>
      <c r="M41" s="191">
        <f t="shared" si="8"/>
        <v>171</v>
      </c>
      <c r="N41" s="186" t="s">
        <v>99</v>
      </c>
    </row>
    <row r="42" spans="1:14" thickBot="1" x14ac:dyDescent="0.25">
      <c r="A42" s="185">
        <v>4</v>
      </c>
      <c r="B42" s="5" t="s">
        <v>153</v>
      </c>
      <c r="C42" s="189">
        <v>169</v>
      </c>
      <c r="D42" s="189">
        <v>138</v>
      </c>
      <c r="E42" s="189">
        <v>169</v>
      </c>
      <c r="F42" s="189">
        <v>173</v>
      </c>
      <c r="G42" s="189">
        <v>135</v>
      </c>
      <c r="H42" s="189">
        <v>169</v>
      </c>
      <c r="I42" s="189">
        <v>154</v>
      </c>
      <c r="J42" s="189">
        <v>140</v>
      </c>
      <c r="K42" s="189">
        <v>1247</v>
      </c>
      <c r="L42" s="190">
        <f t="shared" si="7"/>
        <v>8</v>
      </c>
      <c r="M42" s="191">
        <f t="shared" si="8"/>
        <v>155.875</v>
      </c>
      <c r="N42" s="186" t="s">
        <v>99</v>
      </c>
    </row>
    <row r="43" spans="1:14" thickBot="1" x14ac:dyDescent="0.25">
      <c r="A43" s="230"/>
      <c r="B43" s="223"/>
      <c r="C43" s="261">
        <f>SUM(C35:C42)</f>
        <v>1377</v>
      </c>
      <c r="D43" s="261">
        <f t="shared" ref="D43:J43" si="9">SUM(D35:D42)</f>
        <v>1368</v>
      </c>
      <c r="E43" s="261">
        <f t="shared" si="9"/>
        <v>1361</v>
      </c>
      <c r="F43" s="261">
        <f t="shared" si="9"/>
        <v>1331</v>
      </c>
      <c r="G43" s="261">
        <f t="shared" si="9"/>
        <v>1435</v>
      </c>
      <c r="H43" s="261">
        <f t="shared" si="9"/>
        <v>1483</v>
      </c>
      <c r="I43" s="261">
        <f t="shared" si="9"/>
        <v>1414</v>
      </c>
      <c r="J43" s="261">
        <f t="shared" si="9"/>
        <v>1341</v>
      </c>
      <c r="K43" s="224"/>
      <c r="L43" s="262"/>
      <c r="M43" s="263"/>
    </row>
    <row r="44" spans="1:14" ht="16.5" thickBot="1" x14ac:dyDescent="0.25">
      <c r="B44" s="206" t="s">
        <v>95</v>
      </c>
      <c r="C44" s="207">
        <f>COUNTIF(C35:J42,"&gt;199")</f>
        <v>11</v>
      </c>
      <c r="K44" s="216">
        <f>SUM(K35:K43)</f>
        <v>11110</v>
      </c>
      <c r="L44" s="216">
        <f>SUM(L40:L43)</f>
        <v>24</v>
      </c>
      <c r="M44" s="213">
        <f t="shared" ref="M44" si="10">SUM(K44/L44)</f>
        <v>462.91666666666669</v>
      </c>
      <c r="N44" s="186" t="s">
        <v>99</v>
      </c>
    </row>
    <row r="45" spans="1:14" thickBot="1" x14ac:dyDescent="0.25">
      <c r="K45" s="203" t="s">
        <v>0</v>
      </c>
      <c r="L45" s="203" t="s">
        <v>62</v>
      </c>
      <c r="M45" s="204" t="s">
        <v>61</v>
      </c>
    </row>
    <row r="46" spans="1:14" thickBot="1" x14ac:dyDescent="0.25">
      <c r="A46" s="203" t="s">
        <v>1</v>
      </c>
      <c r="B46" s="203" t="s">
        <v>2</v>
      </c>
      <c r="C46" s="203" t="s">
        <v>3</v>
      </c>
      <c r="D46" s="203" t="s">
        <v>4</v>
      </c>
      <c r="E46" s="203" t="s">
        <v>5</v>
      </c>
      <c r="F46" s="203" t="s">
        <v>6</v>
      </c>
      <c r="G46" s="203" t="s">
        <v>7</v>
      </c>
      <c r="H46" s="203" t="s">
        <v>8</v>
      </c>
      <c r="I46" s="203" t="s">
        <v>9</v>
      </c>
      <c r="J46" s="203" t="s">
        <v>10</v>
      </c>
      <c r="K46" s="189">
        <v>1533</v>
      </c>
      <c r="L46" s="190">
        <f t="shared" ref="L46:L94" si="11">COUNT(C47:J47)</f>
        <v>8</v>
      </c>
      <c r="M46" s="191">
        <f t="shared" ref="M46:M98" si="12">SUM(K46/L46)</f>
        <v>191.625</v>
      </c>
    </row>
    <row r="47" spans="1:14" thickBot="1" x14ac:dyDescent="0.25">
      <c r="A47" s="185">
        <v>1</v>
      </c>
      <c r="B47" s="5" t="s">
        <v>76</v>
      </c>
      <c r="C47" s="189">
        <v>181</v>
      </c>
      <c r="D47" s="189">
        <v>182</v>
      </c>
      <c r="E47" s="198">
        <v>255</v>
      </c>
      <c r="F47" s="189">
        <v>184</v>
      </c>
      <c r="G47" s="189">
        <v>191</v>
      </c>
      <c r="H47" s="189">
        <v>153</v>
      </c>
      <c r="I47" s="189">
        <v>153</v>
      </c>
      <c r="J47" s="188">
        <v>234</v>
      </c>
      <c r="K47" s="189">
        <v>1475</v>
      </c>
      <c r="L47" s="190">
        <f t="shared" si="11"/>
        <v>8</v>
      </c>
      <c r="M47" s="191">
        <f t="shared" si="12"/>
        <v>184.375</v>
      </c>
      <c r="N47" s="186" t="s">
        <v>100</v>
      </c>
    </row>
    <row r="48" spans="1:14" thickBot="1" x14ac:dyDescent="0.25">
      <c r="A48" s="185">
        <v>2</v>
      </c>
      <c r="B48" s="5" t="s">
        <v>83</v>
      </c>
      <c r="C48" s="189">
        <v>178</v>
      </c>
      <c r="D48" s="189">
        <v>188</v>
      </c>
      <c r="E48" s="189">
        <v>153</v>
      </c>
      <c r="F48" s="189">
        <v>180</v>
      </c>
      <c r="G48" s="188">
        <v>237</v>
      </c>
      <c r="H48" s="189">
        <v>173</v>
      </c>
      <c r="I48" s="189">
        <v>176</v>
      </c>
      <c r="J48" s="189">
        <v>190</v>
      </c>
      <c r="K48" s="189">
        <v>1322</v>
      </c>
      <c r="L48" s="190">
        <f t="shared" si="11"/>
        <v>8</v>
      </c>
      <c r="M48" s="191">
        <f t="shared" si="12"/>
        <v>165.25</v>
      </c>
      <c r="N48" s="186" t="s">
        <v>100</v>
      </c>
    </row>
    <row r="49" spans="1:14" thickBot="1" x14ac:dyDescent="0.25">
      <c r="A49" s="185">
        <v>3</v>
      </c>
      <c r="B49" s="5" t="s">
        <v>69</v>
      </c>
      <c r="C49" s="189">
        <v>168</v>
      </c>
      <c r="D49" s="189">
        <v>154</v>
      </c>
      <c r="E49" s="189">
        <v>144</v>
      </c>
      <c r="F49" s="189">
        <v>132</v>
      </c>
      <c r="G49" s="189">
        <v>171</v>
      </c>
      <c r="H49" s="189">
        <v>194</v>
      </c>
      <c r="I49" s="189">
        <v>174</v>
      </c>
      <c r="J49" s="189">
        <v>185</v>
      </c>
      <c r="K49" s="189">
        <v>1442</v>
      </c>
      <c r="L49" s="190">
        <f t="shared" si="11"/>
        <v>8</v>
      </c>
      <c r="M49" s="191">
        <f t="shared" si="12"/>
        <v>180.25</v>
      </c>
      <c r="N49" s="186" t="s">
        <v>100</v>
      </c>
    </row>
    <row r="50" spans="1:14" thickBot="1" x14ac:dyDescent="0.25">
      <c r="A50" s="185">
        <v>4</v>
      </c>
      <c r="B50" s="5" t="s">
        <v>147</v>
      </c>
      <c r="C50" s="198">
        <v>277</v>
      </c>
      <c r="D50" s="189">
        <v>146</v>
      </c>
      <c r="E50" s="189">
        <v>189</v>
      </c>
      <c r="F50" s="189">
        <v>176</v>
      </c>
      <c r="G50" s="189">
        <v>144</v>
      </c>
      <c r="H50" s="189">
        <v>135</v>
      </c>
      <c r="I50" s="188">
        <v>210</v>
      </c>
      <c r="J50" s="189">
        <v>165</v>
      </c>
      <c r="K50" s="189">
        <v>1272</v>
      </c>
      <c r="L50" s="190">
        <f t="shared" si="11"/>
        <v>8</v>
      </c>
      <c r="M50" s="191">
        <f t="shared" si="12"/>
        <v>159</v>
      </c>
      <c r="N50" s="186" t="s">
        <v>100</v>
      </c>
    </row>
    <row r="51" spans="1:14" thickBot="1" x14ac:dyDescent="0.25">
      <c r="A51" s="185">
        <v>5</v>
      </c>
      <c r="B51" s="5" t="s">
        <v>167</v>
      </c>
      <c r="C51" s="189">
        <v>175</v>
      </c>
      <c r="D51" s="189">
        <v>168</v>
      </c>
      <c r="E51" s="189">
        <v>176</v>
      </c>
      <c r="F51" s="189">
        <v>165</v>
      </c>
      <c r="G51" s="189">
        <v>157</v>
      </c>
      <c r="H51" s="189">
        <v>114</v>
      </c>
      <c r="I51" s="189">
        <v>155</v>
      </c>
      <c r="J51" s="189">
        <v>162</v>
      </c>
      <c r="K51" s="189">
        <v>1247</v>
      </c>
      <c r="L51" s="190">
        <f t="shared" si="11"/>
        <v>8</v>
      </c>
      <c r="M51" s="191">
        <f t="shared" si="12"/>
        <v>155.875</v>
      </c>
      <c r="N51" s="186" t="s">
        <v>100</v>
      </c>
    </row>
    <row r="52" spans="1:14" thickBot="1" x14ac:dyDescent="0.25">
      <c r="A52" s="185">
        <v>6</v>
      </c>
      <c r="B52" s="5" t="s">
        <v>139</v>
      </c>
      <c r="C52" s="189">
        <v>185</v>
      </c>
      <c r="D52" s="189">
        <v>171</v>
      </c>
      <c r="E52" s="189">
        <v>137</v>
      </c>
      <c r="F52" s="189">
        <v>142</v>
      </c>
      <c r="G52" s="189">
        <v>140</v>
      </c>
      <c r="H52" s="188">
        <v>209</v>
      </c>
      <c r="I52" s="189">
        <v>145</v>
      </c>
      <c r="J52" s="189">
        <v>118</v>
      </c>
      <c r="K52" s="189">
        <v>1354</v>
      </c>
      <c r="L52" s="190">
        <f t="shared" si="11"/>
        <v>8</v>
      </c>
      <c r="M52" s="191">
        <f t="shared" si="12"/>
        <v>169.25</v>
      </c>
      <c r="N52" s="186" t="s">
        <v>100</v>
      </c>
    </row>
    <row r="53" spans="1:14" thickBot="1" x14ac:dyDescent="0.25">
      <c r="A53" s="185">
        <v>7</v>
      </c>
      <c r="B53" s="5" t="s">
        <v>41</v>
      </c>
      <c r="C53" s="189">
        <v>156</v>
      </c>
      <c r="D53" s="189">
        <v>166</v>
      </c>
      <c r="E53" s="189">
        <v>165</v>
      </c>
      <c r="F53" s="189">
        <v>154</v>
      </c>
      <c r="G53" s="189">
        <v>169</v>
      </c>
      <c r="H53" s="189">
        <v>158</v>
      </c>
      <c r="I53" s="189">
        <v>168</v>
      </c>
      <c r="J53" s="188">
        <v>218</v>
      </c>
      <c r="K53" s="189">
        <v>1337</v>
      </c>
      <c r="L53" s="190">
        <f t="shared" si="11"/>
        <v>8</v>
      </c>
      <c r="M53" s="191">
        <f t="shared" si="12"/>
        <v>167.125</v>
      </c>
      <c r="N53" s="186" t="s">
        <v>100</v>
      </c>
    </row>
    <row r="54" spans="1:14" ht="15.75" customHeight="1" thickBot="1" x14ac:dyDescent="0.25">
      <c r="A54" s="185">
        <v>8</v>
      </c>
      <c r="B54" s="5" t="s">
        <v>140</v>
      </c>
      <c r="C54" s="189">
        <v>190</v>
      </c>
      <c r="D54" s="189">
        <v>161</v>
      </c>
      <c r="E54" s="189">
        <v>181</v>
      </c>
      <c r="F54" s="189">
        <v>179</v>
      </c>
      <c r="G54" s="189">
        <v>121</v>
      </c>
      <c r="H54" s="189">
        <v>178</v>
      </c>
      <c r="I54" s="189">
        <v>166</v>
      </c>
      <c r="J54" s="189">
        <v>161</v>
      </c>
      <c r="K54" s="189">
        <v>1258</v>
      </c>
      <c r="L54" s="190">
        <f t="shared" si="11"/>
        <v>8</v>
      </c>
      <c r="M54" s="191">
        <f t="shared" si="12"/>
        <v>157.25</v>
      </c>
      <c r="N54" s="186" t="s">
        <v>100</v>
      </c>
    </row>
    <row r="55" spans="1:14" thickBot="1" x14ac:dyDescent="0.25">
      <c r="A55" s="185">
        <v>9</v>
      </c>
      <c r="B55" s="5" t="s">
        <v>141</v>
      </c>
      <c r="C55" s="189">
        <v>132</v>
      </c>
      <c r="D55" s="188">
        <v>207</v>
      </c>
      <c r="E55" s="189">
        <v>182</v>
      </c>
      <c r="F55" s="189">
        <v>117</v>
      </c>
      <c r="G55" s="189">
        <v>187</v>
      </c>
      <c r="H55" s="189">
        <v>125</v>
      </c>
      <c r="I55" s="189">
        <v>127</v>
      </c>
      <c r="J55" s="189">
        <v>181</v>
      </c>
      <c r="K55" s="189">
        <v>1367</v>
      </c>
      <c r="L55" s="190">
        <f t="shared" si="11"/>
        <v>8</v>
      </c>
      <c r="M55" s="191">
        <f t="shared" si="12"/>
        <v>170.875</v>
      </c>
      <c r="N55" s="186" t="s">
        <v>100</v>
      </c>
    </row>
    <row r="56" spans="1:14" thickBot="1" x14ac:dyDescent="0.25">
      <c r="A56" s="185">
        <v>10</v>
      </c>
      <c r="B56" s="5" t="s">
        <v>67</v>
      </c>
      <c r="C56" s="189">
        <v>146</v>
      </c>
      <c r="D56" s="188">
        <v>214</v>
      </c>
      <c r="E56" s="189">
        <v>151</v>
      </c>
      <c r="F56" s="189">
        <v>178</v>
      </c>
      <c r="G56" s="188">
        <v>201</v>
      </c>
      <c r="H56" s="189">
        <v>167</v>
      </c>
      <c r="I56" s="189">
        <v>132</v>
      </c>
      <c r="J56" s="189">
        <v>178</v>
      </c>
      <c r="K56" s="189">
        <v>1340</v>
      </c>
      <c r="L56" s="190">
        <f t="shared" si="11"/>
        <v>8</v>
      </c>
      <c r="M56" s="191">
        <f t="shared" si="12"/>
        <v>167.5</v>
      </c>
      <c r="N56" s="186" t="s">
        <v>100</v>
      </c>
    </row>
    <row r="57" spans="1:14" thickBot="1" x14ac:dyDescent="0.25">
      <c r="A57" s="185">
        <v>11</v>
      </c>
      <c r="B57" s="5" t="s">
        <v>45</v>
      </c>
      <c r="C57" s="189">
        <v>190</v>
      </c>
      <c r="D57" s="189">
        <v>183</v>
      </c>
      <c r="E57" s="189">
        <v>162</v>
      </c>
      <c r="F57" s="189">
        <v>143</v>
      </c>
      <c r="G57" s="189">
        <v>189</v>
      </c>
      <c r="H57" s="189">
        <v>157</v>
      </c>
      <c r="I57" s="189">
        <v>141</v>
      </c>
      <c r="J57" s="189">
        <v>175</v>
      </c>
      <c r="K57" s="189">
        <v>1310</v>
      </c>
      <c r="L57" s="190">
        <f t="shared" si="11"/>
        <v>8</v>
      </c>
      <c r="M57" s="191">
        <f t="shared" si="12"/>
        <v>163.75</v>
      </c>
      <c r="N57" s="186" t="s">
        <v>100</v>
      </c>
    </row>
    <row r="58" spans="1:14" thickBot="1" x14ac:dyDescent="0.25">
      <c r="A58" s="185">
        <v>12</v>
      </c>
      <c r="B58" s="5" t="s">
        <v>94</v>
      </c>
      <c r="C58" s="189">
        <v>145</v>
      </c>
      <c r="D58" s="189">
        <v>127</v>
      </c>
      <c r="E58" s="189">
        <v>168</v>
      </c>
      <c r="F58" s="189">
        <v>113</v>
      </c>
      <c r="G58" s="189">
        <v>195</v>
      </c>
      <c r="H58" s="189">
        <v>187</v>
      </c>
      <c r="I58" s="189">
        <v>180</v>
      </c>
      <c r="J58" s="189">
        <v>195</v>
      </c>
      <c r="K58" s="189">
        <v>1246</v>
      </c>
      <c r="L58" s="190">
        <f t="shared" si="11"/>
        <v>8</v>
      </c>
      <c r="M58" s="191">
        <f t="shared" si="12"/>
        <v>155.75</v>
      </c>
      <c r="N58" s="186" t="s">
        <v>100</v>
      </c>
    </row>
    <row r="59" spans="1:14" thickBot="1" x14ac:dyDescent="0.25">
      <c r="A59" s="185">
        <v>13</v>
      </c>
      <c r="B59" s="5" t="s">
        <v>170</v>
      </c>
      <c r="C59" s="189">
        <v>131</v>
      </c>
      <c r="D59" s="189">
        <v>160</v>
      </c>
      <c r="E59" s="189">
        <v>199</v>
      </c>
      <c r="F59" s="189">
        <v>144</v>
      </c>
      <c r="G59" s="189">
        <v>131</v>
      </c>
      <c r="H59" s="189">
        <v>170</v>
      </c>
      <c r="I59" s="189">
        <v>130</v>
      </c>
      <c r="J59" s="189">
        <v>181</v>
      </c>
      <c r="K59" s="189">
        <v>1131</v>
      </c>
      <c r="L59" s="190">
        <f t="shared" si="11"/>
        <v>8</v>
      </c>
      <c r="M59" s="191">
        <f t="shared" si="12"/>
        <v>141.375</v>
      </c>
      <c r="N59" s="186" t="s">
        <v>100</v>
      </c>
    </row>
    <row r="60" spans="1:14" thickBot="1" x14ac:dyDescent="0.25">
      <c r="A60" s="185">
        <v>14</v>
      </c>
      <c r="B60" s="5" t="s">
        <v>59</v>
      </c>
      <c r="C60" s="189">
        <v>147</v>
      </c>
      <c r="D60" s="189">
        <v>133</v>
      </c>
      <c r="E60" s="189">
        <v>123</v>
      </c>
      <c r="F60" s="189">
        <v>138</v>
      </c>
      <c r="G60" s="189">
        <v>185</v>
      </c>
      <c r="H60" s="189">
        <v>125</v>
      </c>
      <c r="I60" s="189">
        <v>135</v>
      </c>
      <c r="J60" s="189">
        <v>145</v>
      </c>
      <c r="K60" s="189">
        <v>1268</v>
      </c>
      <c r="L60" s="190">
        <f t="shared" si="11"/>
        <v>8</v>
      </c>
      <c r="M60" s="191">
        <f t="shared" si="12"/>
        <v>158.5</v>
      </c>
      <c r="N60" s="186" t="s">
        <v>100</v>
      </c>
    </row>
    <row r="61" spans="1:14" thickBot="1" x14ac:dyDescent="0.25">
      <c r="A61" s="185">
        <v>15</v>
      </c>
      <c r="B61" s="5" t="s">
        <v>38</v>
      </c>
      <c r="C61" s="189">
        <v>149</v>
      </c>
      <c r="D61" s="189">
        <v>178</v>
      </c>
      <c r="E61" s="189">
        <v>148</v>
      </c>
      <c r="F61" s="189">
        <v>154</v>
      </c>
      <c r="G61" s="189">
        <v>168</v>
      </c>
      <c r="H61" s="189">
        <v>150</v>
      </c>
      <c r="I61" s="189">
        <v>154</v>
      </c>
      <c r="J61" s="189">
        <v>167</v>
      </c>
      <c r="K61" s="189">
        <v>1239</v>
      </c>
      <c r="L61" s="190">
        <f t="shared" si="11"/>
        <v>8</v>
      </c>
      <c r="M61" s="191">
        <f t="shared" si="12"/>
        <v>154.875</v>
      </c>
      <c r="N61" s="186" t="s">
        <v>100</v>
      </c>
    </row>
    <row r="62" spans="1:14" thickBot="1" x14ac:dyDescent="0.25">
      <c r="A62" s="185">
        <v>16</v>
      </c>
      <c r="B62" s="5" t="s">
        <v>46</v>
      </c>
      <c r="C62" s="189">
        <v>189</v>
      </c>
      <c r="D62" s="189">
        <v>148</v>
      </c>
      <c r="E62" s="189">
        <v>192</v>
      </c>
      <c r="F62" s="189">
        <v>169</v>
      </c>
      <c r="G62" s="189">
        <v>112</v>
      </c>
      <c r="H62" s="189">
        <v>142</v>
      </c>
      <c r="I62" s="189">
        <v>139</v>
      </c>
      <c r="J62" s="189">
        <v>148</v>
      </c>
      <c r="K62" s="189">
        <v>1055</v>
      </c>
      <c r="L62" s="190">
        <f t="shared" si="11"/>
        <v>8</v>
      </c>
      <c r="M62" s="191">
        <f t="shared" si="12"/>
        <v>131.875</v>
      </c>
      <c r="N62" s="186" t="s">
        <v>100</v>
      </c>
    </row>
    <row r="63" spans="1:14" thickBot="1" x14ac:dyDescent="0.25">
      <c r="A63" s="185">
        <v>17</v>
      </c>
      <c r="B63" s="5" t="s">
        <v>168</v>
      </c>
      <c r="C63" s="189">
        <v>88</v>
      </c>
      <c r="D63" s="189">
        <v>146</v>
      </c>
      <c r="E63" s="189">
        <v>175</v>
      </c>
      <c r="F63" s="189">
        <v>127</v>
      </c>
      <c r="G63" s="189">
        <v>138</v>
      </c>
      <c r="H63" s="189">
        <v>119</v>
      </c>
      <c r="I63" s="189">
        <v>110</v>
      </c>
      <c r="J63" s="189">
        <v>152</v>
      </c>
      <c r="K63" s="189">
        <v>1169</v>
      </c>
      <c r="L63" s="190">
        <f t="shared" si="11"/>
        <v>8</v>
      </c>
      <c r="M63" s="191">
        <f t="shared" si="12"/>
        <v>146.125</v>
      </c>
      <c r="N63" s="186" t="s">
        <v>100</v>
      </c>
    </row>
    <row r="64" spans="1:14" thickBot="1" x14ac:dyDescent="0.25">
      <c r="A64" s="185">
        <v>18</v>
      </c>
      <c r="B64" s="5" t="s">
        <v>81</v>
      </c>
      <c r="C64" s="189">
        <v>133</v>
      </c>
      <c r="D64" s="189">
        <v>160</v>
      </c>
      <c r="E64" s="189">
        <v>107</v>
      </c>
      <c r="F64" s="189">
        <v>143</v>
      </c>
      <c r="G64" s="189">
        <v>189</v>
      </c>
      <c r="H64" s="189">
        <v>162</v>
      </c>
      <c r="I64" s="189">
        <v>146</v>
      </c>
      <c r="J64" s="189">
        <v>129</v>
      </c>
      <c r="K64" s="189">
        <v>1073</v>
      </c>
      <c r="L64" s="190">
        <f t="shared" si="11"/>
        <v>8</v>
      </c>
      <c r="M64" s="191">
        <f t="shared" si="12"/>
        <v>134.125</v>
      </c>
      <c r="N64" s="186" t="s">
        <v>100</v>
      </c>
    </row>
    <row r="65" spans="1:14" thickBot="1" x14ac:dyDescent="0.25">
      <c r="A65" s="185">
        <v>19</v>
      </c>
      <c r="B65" s="5" t="s">
        <v>56</v>
      </c>
      <c r="C65" s="189">
        <v>151</v>
      </c>
      <c r="D65" s="189">
        <v>136</v>
      </c>
      <c r="E65" s="189">
        <v>135</v>
      </c>
      <c r="F65" s="189">
        <v>113</v>
      </c>
      <c r="G65" s="189">
        <v>139</v>
      </c>
      <c r="H65" s="189">
        <v>125</v>
      </c>
      <c r="I65" s="189">
        <v>119</v>
      </c>
      <c r="J65" s="189">
        <v>155</v>
      </c>
      <c r="K65" s="189">
        <v>1077</v>
      </c>
      <c r="L65" s="190">
        <f t="shared" si="11"/>
        <v>8</v>
      </c>
      <c r="M65" s="191">
        <f t="shared" si="12"/>
        <v>134.625</v>
      </c>
      <c r="N65" s="186" t="s">
        <v>100</v>
      </c>
    </row>
    <row r="66" spans="1:14" thickBot="1" x14ac:dyDescent="0.25">
      <c r="A66" s="185">
        <v>20</v>
      </c>
      <c r="B66" s="5" t="s">
        <v>44</v>
      </c>
      <c r="C66" s="189">
        <v>131</v>
      </c>
      <c r="D66" s="189">
        <v>130</v>
      </c>
      <c r="E66" s="189">
        <v>125</v>
      </c>
      <c r="F66" s="189">
        <v>152</v>
      </c>
      <c r="G66" s="189">
        <v>107</v>
      </c>
      <c r="H66" s="189">
        <v>163</v>
      </c>
      <c r="I66" s="189">
        <v>146</v>
      </c>
      <c r="J66" s="189">
        <v>123</v>
      </c>
      <c r="K66" s="189">
        <v>1209</v>
      </c>
      <c r="L66" s="190">
        <f t="shared" si="11"/>
        <v>8</v>
      </c>
      <c r="M66" s="191">
        <f t="shared" si="12"/>
        <v>151.125</v>
      </c>
      <c r="N66" s="186" t="s">
        <v>100</v>
      </c>
    </row>
    <row r="67" spans="1:14" thickBot="1" x14ac:dyDescent="0.25">
      <c r="A67" s="185">
        <v>21</v>
      </c>
      <c r="B67" s="5" t="s">
        <v>218</v>
      </c>
      <c r="C67" s="189">
        <v>136</v>
      </c>
      <c r="D67" s="189">
        <v>152</v>
      </c>
      <c r="E67" s="189">
        <v>156</v>
      </c>
      <c r="F67" s="189">
        <v>176</v>
      </c>
      <c r="G67" s="189">
        <v>154</v>
      </c>
      <c r="H67" s="189">
        <v>139</v>
      </c>
      <c r="I67" s="189">
        <v>174</v>
      </c>
      <c r="J67" s="189">
        <v>122</v>
      </c>
      <c r="K67" s="189">
        <v>1452</v>
      </c>
      <c r="L67" s="190">
        <f t="shared" si="11"/>
        <v>8</v>
      </c>
      <c r="M67" s="191">
        <f t="shared" si="12"/>
        <v>181.5</v>
      </c>
      <c r="N67" s="186" t="s">
        <v>100</v>
      </c>
    </row>
    <row r="68" spans="1:14" thickBot="1" x14ac:dyDescent="0.25">
      <c r="A68" s="185">
        <v>22</v>
      </c>
      <c r="B68" s="5" t="s">
        <v>43</v>
      </c>
      <c r="C68" s="189">
        <v>197</v>
      </c>
      <c r="D68" s="189">
        <v>197</v>
      </c>
      <c r="E68" s="189">
        <v>153</v>
      </c>
      <c r="F68" s="189">
        <v>173</v>
      </c>
      <c r="G68" s="189">
        <v>168</v>
      </c>
      <c r="H68" s="189">
        <v>189</v>
      </c>
      <c r="I68" s="188">
        <v>211</v>
      </c>
      <c r="J68" s="189">
        <v>164</v>
      </c>
      <c r="K68" s="189">
        <v>1380</v>
      </c>
      <c r="L68" s="190">
        <f t="shared" si="11"/>
        <v>8</v>
      </c>
      <c r="M68" s="191">
        <f t="shared" si="12"/>
        <v>172.5</v>
      </c>
      <c r="N68" s="186" t="s">
        <v>100</v>
      </c>
    </row>
    <row r="69" spans="1:14" thickBot="1" x14ac:dyDescent="0.25">
      <c r="A69" s="185">
        <v>23</v>
      </c>
      <c r="B69" s="5" t="s">
        <v>25</v>
      </c>
      <c r="C69" s="189">
        <v>194</v>
      </c>
      <c r="D69" s="189">
        <v>157</v>
      </c>
      <c r="E69" s="189">
        <v>181</v>
      </c>
      <c r="F69" s="189">
        <v>165</v>
      </c>
      <c r="G69" s="189">
        <v>137</v>
      </c>
      <c r="H69" s="188">
        <v>201</v>
      </c>
      <c r="I69" s="189">
        <v>164</v>
      </c>
      <c r="J69" s="189">
        <v>181</v>
      </c>
      <c r="K69" s="189">
        <v>1443</v>
      </c>
      <c r="L69" s="190">
        <f t="shared" si="11"/>
        <v>8</v>
      </c>
      <c r="M69" s="191">
        <f t="shared" si="12"/>
        <v>180.375</v>
      </c>
      <c r="N69" s="186" t="s">
        <v>100</v>
      </c>
    </row>
    <row r="70" spans="1:14" ht="15.75" customHeight="1" thickBot="1" x14ac:dyDescent="0.25">
      <c r="A70" s="185">
        <v>24</v>
      </c>
      <c r="B70" s="5" t="s">
        <v>65</v>
      </c>
      <c r="C70" s="189">
        <v>189</v>
      </c>
      <c r="D70" s="189">
        <v>195</v>
      </c>
      <c r="E70" s="189">
        <v>176</v>
      </c>
      <c r="F70" s="189">
        <v>185</v>
      </c>
      <c r="G70" s="189">
        <v>181</v>
      </c>
      <c r="H70" s="189">
        <v>161</v>
      </c>
      <c r="I70" s="189">
        <v>198</v>
      </c>
      <c r="J70" s="189">
        <v>158</v>
      </c>
      <c r="K70" s="189">
        <v>1415</v>
      </c>
      <c r="L70" s="190">
        <f t="shared" si="11"/>
        <v>8</v>
      </c>
      <c r="M70" s="191">
        <f t="shared" si="12"/>
        <v>176.875</v>
      </c>
      <c r="N70" s="186" t="s">
        <v>100</v>
      </c>
    </row>
    <row r="71" spans="1:14" thickBot="1" x14ac:dyDescent="0.25">
      <c r="A71" s="185">
        <v>25</v>
      </c>
      <c r="B71" s="5" t="s">
        <v>21</v>
      </c>
      <c r="C71" s="189">
        <v>187</v>
      </c>
      <c r="D71" s="189">
        <v>165</v>
      </c>
      <c r="E71" s="189">
        <v>198</v>
      </c>
      <c r="F71" s="189">
        <v>191</v>
      </c>
      <c r="G71" s="189">
        <v>193</v>
      </c>
      <c r="H71" s="189">
        <v>149</v>
      </c>
      <c r="I71" s="189">
        <v>184</v>
      </c>
      <c r="J71" s="189">
        <v>148</v>
      </c>
      <c r="K71" s="189">
        <v>1357</v>
      </c>
      <c r="L71" s="190">
        <f t="shared" si="11"/>
        <v>8</v>
      </c>
      <c r="M71" s="191">
        <f t="shared" si="12"/>
        <v>169.625</v>
      </c>
      <c r="N71" s="186" t="s">
        <v>100</v>
      </c>
    </row>
    <row r="72" spans="1:14" thickBot="1" x14ac:dyDescent="0.25">
      <c r="A72" s="185">
        <v>26</v>
      </c>
      <c r="B72" s="5" t="s">
        <v>20</v>
      </c>
      <c r="C72" s="189">
        <v>159</v>
      </c>
      <c r="D72" s="189">
        <v>175</v>
      </c>
      <c r="E72" s="189">
        <v>146</v>
      </c>
      <c r="F72" s="189">
        <v>153</v>
      </c>
      <c r="G72" s="189">
        <v>187</v>
      </c>
      <c r="H72" s="188">
        <v>208</v>
      </c>
      <c r="I72" s="189">
        <v>141</v>
      </c>
      <c r="J72" s="189">
        <v>188</v>
      </c>
      <c r="K72" s="189">
        <v>1197</v>
      </c>
      <c r="L72" s="190">
        <f t="shared" si="11"/>
        <v>8</v>
      </c>
      <c r="M72" s="191">
        <f t="shared" si="12"/>
        <v>149.625</v>
      </c>
      <c r="N72" s="186" t="s">
        <v>100</v>
      </c>
    </row>
    <row r="73" spans="1:14" thickBot="1" x14ac:dyDescent="0.25">
      <c r="A73" s="185">
        <v>27</v>
      </c>
      <c r="B73" s="5" t="s">
        <v>156</v>
      </c>
      <c r="C73" s="189">
        <v>129</v>
      </c>
      <c r="D73" s="189">
        <v>168</v>
      </c>
      <c r="E73" s="189">
        <v>134</v>
      </c>
      <c r="F73" s="189">
        <v>146</v>
      </c>
      <c r="G73" s="189">
        <v>140</v>
      </c>
      <c r="H73" s="189">
        <v>177</v>
      </c>
      <c r="I73" s="189">
        <v>145</v>
      </c>
      <c r="J73" s="189">
        <v>158</v>
      </c>
      <c r="K73" s="189">
        <v>1338</v>
      </c>
      <c r="L73" s="190">
        <f t="shared" si="11"/>
        <v>8</v>
      </c>
      <c r="M73" s="191">
        <f t="shared" si="12"/>
        <v>167.25</v>
      </c>
      <c r="N73" s="186" t="s">
        <v>100</v>
      </c>
    </row>
    <row r="74" spans="1:14" thickBot="1" x14ac:dyDescent="0.25">
      <c r="A74" s="185">
        <v>28</v>
      </c>
      <c r="B74" s="5" t="s">
        <v>208</v>
      </c>
      <c r="C74" s="189">
        <v>155</v>
      </c>
      <c r="D74" s="189">
        <v>174</v>
      </c>
      <c r="E74" s="189">
        <v>180</v>
      </c>
      <c r="F74" s="189">
        <v>172</v>
      </c>
      <c r="G74" s="189">
        <v>167</v>
      </c>
      <c r="H74" s="189">
        <v>157</v>
      </c>
      <c r="I74" s="189">
        <v>174</v>
      </c>
      <c r="J74" s="189">
        <v>159</v>
      </c>
      <c r="K74" s="189">
        <v>1318</v>
      </c>
      <c r="L74" s="190">
        <f t="shared" si="11"/>
        <v>8</v>
      </c>
      <c r="M74" s="191">
        <f t="shared" si="12"/>
        <v>164.75</v>
      </c>
      <c r="N74" s="186" t="s">
        <v>100</v>
      </c>
    </row>
    <row r="75" spans="1:14" thickBot="1" x14ac:dyDescent="0.25">
      <c r="A75" s="185">
        <v>29</v>
      </c>
      <c r="B75" s="5" t="s">
        <v>23</v>
      </c>
      <c r="C75" s="189">
        <v>192</v>
      </c>
      <c r="D75" s="189">
        <v>162</v>
      </c>
      <c r="E75" s="189">
        <v>173</v>
      </c>
      <c r="F75" s="189">
        <v>141</v>
      </c>
      <c r="G75" s="189">
        <v>167</v>
      </c>
      <c r="H75" s="189">
        <v>181</v>
      </c>
      <c r="I75" s="189">
        <v>152</v>
      </c>
      <c r="J75" s="189">
        <v>150</v>
      </c>
      <c r="K75" s="189">
        <v>1221</v>
      </c>
      <c r="L75" s="190">
        <f t="shared" si="11"/>
        <v>8</v>
      </c>
      <c r="M75" s="191">
        <f t="shared" si="12"/>
        <v>152.625</v>
      </c>
      <c r="N75" s="186" t="s">
        <v>100</v>
      </c>
    </row>
    <row r="76" spans="1:14" thickBot="1" x14ac:dyDescent="0.25">
      <c r="A76" s="185">
        <v>30</v>
      </c>
      <c r="B76" s="5" t="s">
        <v>32</v>
      </c>
      <c r="C76" s="189">
        <v>156</v>
      </c>
      <c r="D76" s="189">
        <v>145</v>
      </c>
      <c r="E76" s="189">
        <v>157</v>
      </c>
      <c r="F76" s="189">
        <v>132</v>
      </c>
      <c r="G76" s="189">
        <v>160</v>
      </c>
      <c r="H76" s="189">
        <v>165</v>
      </c>
      <c r="I76" s="189">
        <v>148</v>
      </c>
      <c r="J76" s="189">
        <v>158</v>
      </c>
      <c r="K76" s="189">
        <v>1204</v>
      </c>
      <c r="L76" s="190">
        <f t="shared" si="11"/>
        <v>8</v>
      </c>
      <c r="M76" s="191">
        <f t="shared" si="12"/>
        <v>150.5</v>
      </c>
      <c r="N76" s="186" t="s">
        <v>100</v>
      </c>
    </row>
    <row r="77" spans="1:14" thickBot="1" x14ac:dyDescent="0.25">
      <c r="A77" s="185">
        <v>31</v>
      </c>
      <c r="B77" s="5" t="s">
        <v>166</v>
      </c>
      <c r="C77" s="189">
        <v>177</v>
      </c>
      <c r="D77" s="189">
        <v>160</v>
      </c>
      <c r="E77" s="189">
        <v>135</v>
      </c>
      <c r="F77" s="189">
        <v>162</v>
      </c>
      <c r="G77" s="189">
        <v>146</v>
      </c>
      <c r="H77" s="189">
        <v>123</v>
      </c>
      <c r="I77" s="189">
        <v>136</v>
      </c>
      <c r="J77" s="189">
        <v>165</v>
      </c>
      <c r="K77" s="189">
        <v>1184</v>
      </c>
      <c r="L77" s="190">
        <f t="shared" si="11"/>
        <v>8</v>
      </c>
      <c r="M77" s="191">
        <f t="shared" si="12"/>
        <v>148</v>
      </c>
      <c r="N77" s="186" t="s">
        <v>100</v>
      </c>
    </row>
    <row r="78" spans="1:14" thickBot="1" x14ac:dyDescent="0.25">
      <c r="A78" s="185">
        <v>32</v>
      </c>
      <c r="B78" s="5" t="s">
        <v>66</v>
      </c>
      <c r="C78" s="189">
        <v>154</v>
      </c>
      <c r="D78" s="189">
        <v>190</v>
      </c>
      <c r="E78" s="189">
        <v>149</v>
      </c>
      <c r="F78" s="189">
        <v>135</v>
      </c>
      <c r="G78" s="189">
        <v>141</v>
      </c>
      <c r="H78" s="189">
        <v>129</v>
      </c>
      <c r="I78" s="189">
        <v>148</v>
      </c>
      <c r="J78" s="189">
        <v>138</v>
      </c>
      <c r="K78" s="189">
        <v>1128</v>
      </c>
      <c r="L78" s="190">
        <f t="shared" si="11"/>
        <v>8</v>
      </c>
      <c r="M78" s="191">
        <f t="shared" si="12"/>
        <v>141</v>
      </c>
      <c r="N78" s="186" t="s">
        <v>100</v>
      </c>
    </row>
    <row r="79" spans="1:14" thickBot="1" x14ac:dyDescent="0.25">
      <c r="A79" s="185">
        <v>33</v>
      </c>
      <c r="B79" s="5" t="s">
        <v>78</v>
      </c>
      <c r="C79" s="189">
        <v>124</v>
      </c>
      <c r="D79" s="189">
        <v>144</v>
      </c>
      <c r="E79" s="189">
        <v>177</v>
      </c>
      <c r="F79" s="189">
        <v>147</v>
      </c>
      <c r="G79" s="189">
        <v>159</v>
      </c>
      <c r="H79" s="189">
        <v>148</v>
      </c>
      <c r="I79" s="189">
        <v>100</v>
      </c>
      <c r="J79" s="189">
        <v>129</v>
      </c>
      <c r="K79" s="189">
        <v>1127</v>
      </c>
      <c r="L79" s="190">
        <f t="shared" si="11"/>
        <v>8</v>
      </c>
      <c r="M79" s="191">
        <f t="shared" si="12"/>
        <v>140.875</v>
      </c>
      <c r="N79" s="186" t="s">
        <v>100</v>
      </c>
    </row>
    <row r="80" spans="1:14" thickBot="1" x14ac:dyDescent="0.25">
      <c r="A80" s="185">
        <v>34</v>
      </c>
      <c r="B80" s="5" t="s">
        <v>24</v>
      </c>
      <c r="C80" s="189">
        <v>88</v>
      </c>
      <c r="D80" s="189">
        <v>171</v>
      </c>
      <c r="E80" s="189">
        <v>160</v>
      </c>
      <c r="F80" s="189">
        <v>159</v>
      </c>
      <c r="G80" s="189">
        <v>165</v>
      </c>
      <c r="H80" s="189">
        <v>136</v>
      </c>
      <c r="I80" s="189">
        <v>113</v>
      </c>
      <c r="J80" s="189">
        <v>135</v>
      </c>
      <c r="K80" s="189">
        <v>1120</v>
      </c>
      <c r="L80" s="190">
        <f t="shared" si="11"/>
        <v>8</v>
      </c>
      <c r="M80" s="191">
        <f t="shared" si="12"/>
        <v>140</v>
      </c>
      <c r="N80" s="186" t="s">
        <v>100</v>
      </c>
    </row>
    <row r="81" spans="1:14" ht="15.75" customHeight="1" thickBot="1" x14ac:dyDescent="0.25">
      <c r="A81" s="185">
        <v>35</v>
      </c>
      <c r="B81" s="5" t="s">
        <v>93</v>
      </c>
      <c r="C81" s="189">
        <v>106</v>
      </c>
      <c r="D81" s="189">
        <v>153</v>
      </c>
      <c r="E81" s="189">
        <v>138</v>
      </c>
      <c r="F81" s="189">
        <v>166</v>
      </c>
      <c r="G81" s="189">
        <v>152</v>
      </c>
      <c r="H81" s="189">
        <v>132</v>
      </c>
      <c r="I81" s="189">
        <v>142</v>
      </c>
      <c r="J81" s="189">
        <v>131</v>
      </c>
      <c r="K81" s="189">
        <v>1149</v>
      </c>
      <c r="L81" s="190">
        <f t="shared" si="11"/>
        <v>8</v>
      </c>
      <c r="M81" s="191">
        <f t="shared" si="12"/>
        <v>143.625</v>
      </c>
      <c r="N81" s="186" t="s">
        <v>100</v>
      </c>
    </row>
    <row r="82" spans="1:14" thickBot="1" x14ac:dyDescent="0.25">
      <c r="A82" s="185">
        <v>36</v>
      </c>
      <c r="B82" s="5" t="s">
        <v>27</v>
      </c>
      <c r="C82" s="189">
        <v>114</v>
      </c>
      <c r="D82" s="189">
        <v>144</v>
      </c>
      <c r="E82" s="189">
        <v>132</v>
      </c>
      <c r="F82" s="189">
        <v>101</v>
      </c>
      <c r="G82" s="189">
        <v>163</v>
      </c>
      <c r="H82" s="189">
        <v>146</v>
      </c>
      <c r="I82" s="189">
        <v>195</v>
      </c>
      <c r="J82" s="189">
        <v>154</v>
      </c>
      <c r="K82" s="189">
        <v>1120</v>
      </c>
      <c r="L82" s="190">
        <f t="shared" si="11"/>
        <v>8</v>
      </c>
      <c r="M82" s="191">
        <f t="shared" si="12"/>
        <v>140</v>
      </c>
      <c r="N82" s="186" t="s">
        <v>100</v>
      </c>
    </row>
    <row r="83" spans="1:14" thickBot="1" x14ac:dyDescent="0.25">
      <c r="A83" s="185">
        <v>37</v>
      </c>
      <c r="B83" s="5" t="s">
        <v>171</v>
      </c>
      <c r="C83" s="189">
        <v>154</v>
      </c>
      <c r="D83" s="189">
        <v>147</v>
      </c>
      <c r="E83" s="189">
        <v>148</v>
      </c>
      <c r="F83" s="189">
        <v>112</v>
      </c>
      <c r="G83" s="189">
        <v>118</v>
      </c>
      <c r="H83" s="189">
        <v>155</v>
      </c>
      <c r="I83" s="189">
        <v>134</v>
      </c>
      <c r="J83" s="189">
        <v>152</v>
      </c>
      <c r="K83" s="189">
        <v>1071</v>
      </c>
      <c r="L83" s="190">
        <f t="shared" si="11"/>
        <v>8</v>
      </c>
      <c r="M83" s="191">
        <f t="shared" si="12"/>
        <v>133.875</v>
      </c>
      <c r="N83" s="186" t="s">
        <v>100</v>
      </c>
    </row>
    <row r="84" spans="1:14" thickBot="1" x14ac:dyDescent="0.25">
      <c r="A84" s="185">
        <v>38</v>
      </c>
      <c r="B84" s="5" t="s">
        <v>143</v>
      </c>
      <c r="C84" s="189">
        <v>104</v>
      </c>
      <c r="D84" s="189">
        <v>144</v>
      </c>
      <c r="E84" s="189">
        <v>141</v>
      </c>
      <c r="F84" s="189">
        <v>141</v>
      </c>
      <c r="G84" s="189">
        <v>123</v>
      </c>
      <c r="H84" s="189">
        <v>146</v>
      </c>
      <c r="I84" s="189">
        <v>148</v>
      </c>
      <c r="J84" s="189">
        <v>124</v>
      </c>
      <c r="K84" s="189">
        <v>1190</v>
      </c>
      <c r="L84" s="190">
        <f t="shared" si="11"/>
        <v>8</v>
      </c>
      <c r="M84" s="191">
        <f t="shared" si="12"/>
        <v>148.75</v>
      </c>
      <c r="N84" s="186" t="s">
        <v>100</v>
      </c>
    </row>
    <row r="85" spans="1:14" thickBot="1" x14ac:dyDescent="0.25">
      <c r="A85" s="185">
        <v>39</v>
      </c>
      <c r="B85" s="5" t="s">
        <v>149</v>
      </c>
      <c r="C85" s="189">
        <v>149</v>
      </c>
      <c r="D85" s="189">
        <v>146</v>
      </c>
      <c r="E85" s="189">
        <v>127</v>
      </c>
      <c r="F85" s="188">
        <v>222</v>
      </c>
      <c r="G85" s="189">
        <v>171</v>
      </c>
      <c r="H85" s="189">
        <v>138</v>
      </c>
      <c r="I85" s="189">
        <v>100</v>
      </c>
      <c r="J85" s="189">
        <v>137</v>
      </c>
      <c r="K85" s="189">
        <v>1044</v>
      </c>
      <c r="L85" s="190">
        <f t="shared" si="11"/>
        <v>8</v>
      </c>
      <c r="M85" s="191">
        <f t="shared" si="12"/>
        <v>130.5</v>
      </c>
      <c r="N85" s="186" t="s">
        <v>100</v>
      </c>
    </row>
    <row r="86" spans="1:14" thickBot="1" x14ac:dyDescent="0.25">
      <c r="A86" s="185">
        <v>40</v>
      </c>
      <c r="B86" s="5" t="s">
        <v>30</v>
      </c>
      <c r="C86" s="189">
        <v>148</v>
      </c>
      <c r="D86" s="189">
        <v>125</v>
      </c>
      <c r="E86" s="189">
        <v>107</v>
      </c>
      <c r="F86" s="189">
        <v>170</v>
      </c>
      <c r="G86" s="189">
        <v>155</v>
      </c>
      <c r="H86" s="189">
        <v>124</v>
      </c>
      <c r="I86" s="189">
        <v>113</v>
      </c>
      <c r="J86" s="189">
        <v>102</v>
      </c>
      <c r="K86" s="189">
        <v>1186</v>
      </c>
      <c r="L86" s="190">
        <f t="shared" si="11"/>
        <v>8</v>
      </c>
      <c r="M86" s="191">
        <f t="shared" si="12"/>
        <v>148.25</v>
      </c>
      <c r="N86" s="186" t="s">
        <v>100</v>
      </c>
    </row>
    <row r="87" spans="1:14" thickBot="1" x14ac:dyDescent="0.25">
      <c r="A87" s="185">
        <v>41</v>
      </c>
      <c r="B87" s="5" t="s">
        <v>172</v>
      </c>
      <c r="C87" s="189">
        <v>148</v>
      </c>
      <c r="D87" s="189">
        <v>134</v>
      </c>
      <c r="E87" s="189">
        <v>147</v>
      </c>
      <c r="F87" s="189">
        <v>124</v>
      </c>
      <c r="G87" s="189">
        <v>154</v>
      </c>
      <c r="H87" s="189">
        <v>130</v>
      </c>
      <c r="I87" s="188">
        <v>200</v>
      </c>
      <c r="J87" s="189">
        <v>149</v>
      </c>
      <c r="K87" s="189">
        <v>1107</v>
      </c>
      <c r="L87" s="190">
        <f t="shared" si="11"/>
        <v>8</v>
      </c>
      <c r="M87" s="191">
        <f t="shared" si="12"/>
        <v>138.375</v>
      </c>
      <c r="N87" s="186" t="s">
        <v>100</v>
      </c>
    </row>
    <row r="88" spans="1:14" thickBot="1" x14ac:dyDescent="0.25">
      <c r="A88" s="185">
        <v>42</v>
      </c>
      <c r="B88" s="5" t="s">
        <v>80</v>
      </c>
      <c r="C88" s="189">
        <v>156</v>
      </c>
      <c r="D88" s="189">
        <v>125</v>
      </c>
      <c r="E88" s="189">
        <v>160</v>
      </c>
      <c r="F88" s="189">
        <v>160</v>
      </c>
      <c r="G88" s="189">
        <v>165</v>
      </c>
      <c r="H88" s="189">
        <v>122</v>
      </c>
      <c r="I88" s="189">
        <v>107</v>
      </c>
      <c r="J88" s="189">
        <v>112</v>
      </c>
      <c r="K88" s="189">
        <v>1054</v>
      </c>
      <c r="L88" s="190">
        <f t="shared" si="11"/>
        <v>8</v>
      </c>
      <c r="M88" s="191">
        <f t="shared" si="12"/>
        <v>131.75</v>
      </c>
      <c r="N88" s="186" t="s">
        <v>100</v>
      </c>
    </row>
    <row r="89" spans="1:14" thickBot="1" x14ac:dyDescent="0.25">
      <c r="A89" s="185">
        <v>43</v>
      </c>
      <c r="B89" s="5" t="s">
        <v>209</v>
      </c>
      <c r="C89" s="189">
        <v>137</v>
      </c>
      <c r="D89" s="189">
        <v>117</v>
      </c>
      <c r="E89" s="189">
        <v>124</v>
      </c>
      <c r="F89" s="189">
        <v>145</v>
      </c>
      <c r="G89" s="189">
        <v>128</v>
      </c>
      <c r="H89" s="189">
        <v>152</v>
      </c>
      <c r="I89" s="189">
        <v>149</v>
      </c>
      <c r="J89" s="189">
        <v>102</v>
      </c>
      <c r="K89" s="189">
        <v>991</v>
      </c>
      <c r="L89" s="190">
        <f t="shared" si="11"/>
        <v>8</v>
      </c>
      <c r="M89" s="191">
        <f t="shared" si="12"/>
        <v>123.875</v>
      </c>
      <c r="N89" s="186" t="s">
        <v>100</v>
      </c>
    </row>
    <row r="90" spans="1:14" thickBot="1" x14ac:dyDescent="0.25">
      <c r="A90" s="185">
        <v>44</v>
      </c>
      <c r="B90" s="5" t="s">
        <v>58</v>
      </c>
      <c r="C90" s="189">
        <v>104</v>
      </c>
      <c r="D90" s="189">
        <v>135</v>
      </c>
      <c r="E90" s="189">
        <v>102</v>
      </c>
      <c r="F90" s="189">
        <v>140</v>
      </c>
      <c r="G90" s="189">
        <v>136</v>
      </c>
      <c r="H90" s="189">
        <v>145</v>
      </c>
      <c r="I90" s="189">
        <v>125</v>
      </c>
      <c r="J90" s="189">
        <v>104</v>
      </c>
      <c r="K90" s="189">
        <v>973</v>
      </c>
      <c r="L90" s="190">
        <f t="shared" si="11"/>
        <v>8</v>
      </c>
      <c r="M90" s="191">
        <f t="shared" si="12"/>
        <v>121.625</v>
      </c>
      <c r="N90" s="186" t="s">
        <v>100</v>
      </c>
    </row>
    <row r="91" spans="1:14" ht="30.75" thickBot="1" x14ac:dyDescent="0.25">
      <c r="A91" s="185">
        <v>45</v>
      </c>
      <c r="B91" s="5" t="s">
        <v>210</v>
      </c>
      <c r="C91" s="189">
        <v>95</v>
      </c>
      <c r="D91" s="189">
        <v>106</v>
      </c>
      <c r="E91" s="189">
        <v>109</v>
      </c>
      <c r="F91" s="189">
        <v>161</v>
      </c>
      <c r="G91" s="189">
        <v>151</v>
      </c>
      <c r="H91" s="189">
        <v>121</v>
      </c>
      <c r="I91" s="189">
        <v>136</v>
      </c>
      <c r="J91" s="189">
        <v>94</v>
      </c>
      <c r="K91" s="189">
        <v>1254</v>
      </c>
      <c r="L91" s="190">
        <f t="shared" si="11"/>
        <v>8</v>
      </c>
      <c r="M91" s="191">
        <f t="shared" si="12"/>
        <v>156.75</v>
      </c>
      <c r="N91" s="186" t="s">
        <v>100</v>
      </c>
    </row>
    <row r="92" spans="1:14" thickBot="1" x14ac:dyDescent="0.25">
      <c r="A92" s="185">
        <v>46</v>
      </c>
      <c r="B92" s="5" t="s">
        <v>160</v>
      </c>
      <c r="C92" s="189">
        <v>157</v>
      </c>
      <c r="D92" s="189">
        <v>168</v>
      </c>
      <c r="E92" s="189">
        <v>139</v>
      </c>
      <c r="F92" s="189">
        <v>153</v>
      </c>
      <c r="G92" s="189">
        <v>186</v>
      </c>
      <c r="H92" s="189">
        <v>169</v>
      </c>
      <c r="I92" s="189">
        <v>156</v>
      </c>
      <c r="J92" s="189">
        <v>126</v>
      </c>
      <c r="K92" s="189">
        <v>1195</v>
      </c>
      <c r="L92" s="190">
        <f t="shared" si="11"/>
        <v>8</v>
      </c>
      <c r="M92" s="191">
        <f t="shared" si="12"/>
        <v>149.375</v>
      </c>
      <c r="N92" s="186" t="s">
        <v>100</v>
      </c>
    </row>
    <row r="93" spans="1:14" thickBot="1" x14ac:dyDescent="0.25">
      <c r="A93" s="185">
        <v>47</v>
      </c>
      <c r="B93" s="5" t="s">
        <v>211</v>
      </c>
      <c r="C93" s="189">
        <v>121</v>
      </c>
      <c r="D93" s="189">
        <v>188</v>
      </c>
      <c r="E93" s="189">
        <v>137</v>
      </c>
      <c r="F93" s="189">
        <v>149</v>
      </c>
      <c r="G93" s="189">
        <v>174</v>
      </c>
      <c r="H93" s="189">
        <v>143</v>
      </c>
      <c r="I93" s="189">
        <v>168</v>
      </c>
      <c r="J93" s="189">
        <v>115</v>
      </c>
      <c r="K93" s="189">
        <v>1118</v>
      </c>
      <c r="L93" s="190">
        <f t="shared" si="11"/>
        <v>8</v>
      </c>
      <c r="M93" s="191">
        <f t="shared" si="12"/>
        <v>139.75</v>
      </c>
      <c r="N93" s="186" t="s">
        <v>100</v>
      </c>
    </row>
    <row r="94" spans="1:14" thickBot="1" x14ac:dyDescent="0.25">
      <c r="A94" s="185">
        <v>48</v>
      </c>
      <c r="B94" s="5" t="s">
        <v>150</v>
      </c>
      <c r="C94" s="189">
        <v>145</v>
      </c>
      <c r="D94" s="189">
        <v>178</v>
      </c>
      <c r="E94" s="189">
        <v>125</v>
      </c>
      <c r="F94" s="189">
        <v>157</v>
      </c>
      <c r="G94" s="189">
        <v>112</v>
      </c>
      <c r="H94" s="189">
        <v>112</v>
      </c>
      <c r="I94" s="189">
        <v>124</v>
      </c>
      <c r="J94" s="189">
        <v>165</v>
      </c>
      <c r="K94" s="189">
        <v>948</v>
      </c>
      <c r="L94" s="190">
        <f t="shared" si="11"/>
        <v>8</v>
      </c>
      <c r="M94" s="191">
        <f t="shared" si="12"/>
        <v>118.5</v>
      </c>
      <c r="N94" s="186" t="s">
        <v>100</v>
      </c>
    </row>
    <row r="95" spans="1:14" thickBot="1" x14ac:dyDescent="0.25">
      <c r="A95" s="185">
        <v>49</v>
      </c>
      <c r="B95" s="5" t="s">
        <v>212</v>
      </c>
      <c r="C95" s="189">
        <v>105</v>
      </c>
      <c r="D95" s="189">
        <v>124</v>
      </c>
      <c r="E95" s="189">
        <v>90</v>
      </c>
      <c r="F95" s="189">
        <v>132</v>
      </c>
      <c r="G95" s="189">
        <v>142</v>
      </c>
      <c r="H95" s="189">
        <v>120</v>
      </c>
      <c r="I95" s="189">
        <v>131</v>
      </c>
      <c r="J95" s="189">
        <v>104</v>
      </c>
      <c r="K95" s="224"/>
      <c r="L95" s="262"/>
      <c r="M95" s="191"/>
      <c r="N95" s="186" t="s">
        <v>100</v>
      </c>
    </row>
    <row r="96" spans="1:14" thickBot="1" x14ac:dyDescent="0.25">
      <c r="A96" s="230"/>
      <c r="B96" s="223"/>
      <c r="C96" s="224">
        <f>SUM(C47:C95)</f>
        <v>7422</v>
      </c>
      <c r="D96" s="224">
        <f t="shared" ref="D96:J96" si="13">SUM(D47:D95)</f>
        <v>7747</v>
      </c>
      <c r="E96" s="224">
        <f t="shared" si="13"/>
        <v>7468</v>
      </c>
      <c r="F96" s="224">
        <f t="shared" si="13"/>
        <v>7473</v>
      </c>
      <c r="G96" s="224">
        <f t="shared" si="13"/>
        <v>7766</v>
      </c>
      <c r="H96" s="224">
        <f t="shared" si="13"/>
        <v>7424</v>
      </c>
      <c r="I96" s="224">
        <f t="shared" si="13"/>
        <v>7322</v>
      </c>
      <c r="J96" s="224">
        <f t="shared" si="13"/>
        <v>7386</v>
      </c>
      <c r="K96" s="186">
        <f>SUM(K46:K94)</f>
        <v>60008</v>
      </c>
      <c r="L96" s="186">
        <f>SUM(L46:L94)</f>
        <v>392</v>
      </c>
      <c r="M96" s="191">
        <f t="shared" si="12"/>
        <v>153.08163265306123</v>
      </c>
    </row>
    <row r="97" spans="2:13" ht="16.5" thickBot="1" x14ac:dyDescent="0.3">
      <c r="B97" s="206" t="s">
        <v>95</v>
      </c>
      <c r="C97" s="207">
        <f>COUNTIF(C47:J95,"&gt;199")</f>
        <v>15</v>
      </c>
    </row>
    <row r="98" spans="2:13" ht="16.5" thickBot="1" x14ac:dyDescent="0.25">
      <c r="K98" s="231">
        <f>SUM(K96+K44+K33+K20)</f>
        <v>103865</v>
      </c>
      <c r="L98" s="231">
        <f>SUM(L96+L44+L33+L20)</f>
        <v>632</v>
      </c>
      <c r="M98" s="208">
        <f t="shared" si="12"/>
        <v>164.34335443037975</v>
      </c>
    </row>
    <row r="99" spans="2:13" x14ac:dyDescent="0.25">
      <c r="B99" s="206" t="s">
        <v>95</v>
      </c>
      <c r="C99" s="207">
        <f>SUM(C97+C44+C33+C20)</f>
        <v>56</v>
      </c>
    </row>
  </sheetData>
  <sortState xmlns:xlrd2="http://schemas.microsoft.com/office/spreadsheetml/2017/richdata2" ref="B4:N19">
    <sortCondition ref="B4:B19"/>
  </sortState>
  <mergeCells count="1">
    <mergeCell ref="A1:M1"/>
  </mergeCells>
  <phoneticPr fontId="22" type="noConversion"/>
  <conditionalFormatting sqref="C20">
    <cfRule type="cellIs" dxfId="6" priority="6" operator="greaterThanOrEqual">
      <formula>200</formula>
    </cfRule>
  </conditionalFormatting>
  <conditionalFormatting sqref="C33">
    <cfRule type="cellIs" dxfId="5" priority="5" operator="greaterThanOrEqual">
      <formula>200</formula>
    </cfRule>
  </conditionalFormatting>
  <conditionalFormatting sqref="C44">
    <cfRule type="cellIs" dxfId="4" priority="4" operator="greaterThanOrEqual">
      <formula>200</formula>
    </cfRule>
  </conditionalFormatting>
  <conditionalFormatting sqref="C97">
    <cfRule type="cellIs" dxfId="3" priority="3" operator="greaterThanOrEqual">
      <formula>200</formula>
    </cfRule>
  </conditionalFormatting>
  <conditionalFormatting sqref="C99">
    <cfRule type="cellIs" dxfId="2" priority="2" operator="greaterThanOrEqual">
      <formula>200</formula>
    </cfRule>
  </conditionalFormatting>
  <hyperlinks>
    <hyperlink ref="B4" r:id="rId1" display="https://bowling.lexerbowling.com/bowlingdelapraille/championnatsgenevois2026/pl024.htm" xr:uid="{4512B4AB-463D-4C7E-AF7A-D214533744BF}"/>
    <hyperlink ref="B5" r:id="rId2" display="https://bowling.lexerbowling.com/bowlingdelapraille/championnatsgenevois2026/pl022.htm" xr:uid="{67378D9C-D425-4184-9E6F-D3E827C81A22}"/>
    <hyperlink ref="B6" r:id="rId3" display="https://bowling.lexerbowling.com/bowlingdelapraille/championnatsgenevois2026/pl030.htm" xr:uid="{0E61A37E-913A-4777-93E0-9E20CFD01EC2}"/>
    <hyperlink ref="B7" r:id="rId4" display="https://bowling.lexerbowling.com/bowlingdelapraille/championnatsgenevois2026/pl068.htm" xr:uid="{6C9EFFE4-4439-4A37-9875-A1CE0689EBD8}"/>
    <hyperlink ref="B8" r:id="rId5" display="https://bowling.lexerbowling.com/bowlingdelapraille/championnatsgenevois2026/pl020.htm" xr:uid="{E0CE975B-4E4D-4A35-9E91-9B5DDD0E475D}"/>
    <hyperlink ref="B9" r:id="rId6" display="https://bowling.lexerbowling.com/bowlingdelapraille/championnatsgenevois2026/pl04B.htm" xr:uid="{18937E80-4FB5-4DFF-AD30-C3E0E5236D40}"/>
    <hyperlink ref="B10" r:id="rId7" display="https://bowling.lexerbowling.com/bowlingdelapraille/championnatsgenevois2026/pl065.htm" xr:uid="{83EA8741-A8DF-41DF-A755-3A9C4C4BF47D}"/>
    <hyperlink ref="B11" r:id="rId8" display="https://bowling.lexerbowling.com/bowlingdelapraille/championnatsgenevois2026/pl010.htm" xr:uid="{2A84D429-88BC-4E78-85CA-55D774E8C02D}"/>
    <hyperlink ref="B12" r:id="rId9" display="https://bowling.lexerbowling.com/bowlingdelapraille/championnatsgenevois2026/pl064.htm" xr:uid="{5CA6B499-92C5-4AF0-A69C-3BB60737E803}"/>
    <hyperlink ref="B13" r:id="rId10" display="https://bowling.lexerbowling.com/bowlingdelapraille/championnatsgenevois2026/pl04F.htm" xr:uid="{73F8D0A4-1ED0-410F-8715-0842EE8E0C8D}"/>
    <hyperlink ref="B14" r:id="rId11" display="https://bowling.lexerbowling.com/bowlingdelapraille/championnatsgenevois2026/pl03E.htm" xr:uid="{4251521C-21B2-4B64-863F-FFDA2D0D1633}"/>
    <hyperlink ref="B15" r:id="rId12" display="https://bowling.lexerbowling.com/bowlingdelapraille/championnatsgenevois2026/pl05D.htm" xr:uid="{7A6F14F8-F475-4661-B85B-9A431C7713B8}"/>
    <hyperlink ref="B16" r:id="rId13" display="https://bowling.lexerbowling.com/bowlingdelapraille/championnatsgenevois2026/pl03D.htm" xr:uid="{3242169D-919E-41D8-8F5E-3AF6A74A1F90}"/>
    <hyperlink ref="B17" r:id="rId14" display="https://bowling.lexerbowling.com/bowlingdelapraille/championnatsgenevois2026/pl040.htm" xr:uid="{C99DB63B-AADD-4DDA-AC2A-84225E47653B}"/>
    <hyperlink ref="B18" r:id="rId15" display="https://bowling.lexerbowling.com/bowlingdelapraille/championnatsgenevois2026/pl06A.htm" xr:uid="{DC5B9408-A830-40FC-841C-E4F9F86558B7}"/>
    <hyperlink ref="B19" r:id="rId16" display="https://bowling.lexerbowling.com/bowlingdelapraille/championnatsgenevois2026/pl03F.htm" xr:uid="{7550EF2F-A497-4744-8BA1-17A0B4E2B13F}"/>
    <hyperlink ref="B22" r:id="rId17" display="https://bowling.lexerbowling.com/bowlingdelapraille/championnatsgenevois2026/pl00D.htm" xr:uid="{AC6B0B48-0EA8-486A-87B5-6C33F227F9CB}"/>
    <hyperlink ref="B23" r:id="rId18" display="https://bowling.lexerbowling.com/bowlingdelapraille/championnatsgenevois2026/pl018.htm" xr:uid="{0D72C155-7C62-46E2-825D-ACCA387B24E6}"/>
    <hyperlink ref="B35" r:id="rId19" display="https://bowling.lexerbowling.com/bowlingdelapraille/championnatsgenevois2026/pl05C.htm" xr:uid="{531D07DD-F528-4251-BCA2-6B0F0FC5A47F}"/>
    <hyperlink ref="B36" r:id="rId20" display="https://bowling.lexerbowling.com/bowlingdelapraille/championnatsgenevois2026/pl02E.htm" xr:uid="{A21A053C-DA9A-4C84-8908-25E7EB1FD65C}"/>
    <hyperlink ref="B37" r:id="rId21" display="https://bowling.lexerbowling.com/bowlingdelapraille/championnatsgenevois2026/pl062.htm" xr:uid="{3D5FBC46-2320-46D9-8A48-F3EB14C5B846}"/>
    <hyperlink ref="B38" r:id="rId22" display="https://bowling.lexerbowling.com/bowlingdelapraille/championnatsgenevois2026/pl02A.htm" xr:uid="{FBF6445C-AE93-4A8A-A884-E2F00447893B}"/>
    <hyperlink ref="B47" r:id="rId23" display="https://bowling.lexerbowling.com/bowlingdelapraille/championnatsgenevois2026/pl050.htm" xr:uid="{9B6AB906-CA40-405D-B93E-7796CE90C453}"/>
    <hyperlink ref="B48" r:id="rId24" display="https://bowling.lexerbowling.com/bowlingdelapraille/championnatsgenevois2026/pl042.htm" xr:uid="{2CA1B27C-FD5E-4309-A250-38E7DBE3A0D2}"/>
    <hyperlink ref="B49" r:id="rId25" display="https://bowling.lexerbowling.com/bowlingdelapraille/championnatsgenevois2026/pl057.htm" xr:uid="{56F372AF-2D0D-462E-AA8D-58AD2B336872}"/>
    <hyperlink ref="B50" r:id="rId26" display="https://bowling.lexerbowling.com/bowlingdelapraille/championnatsgenevois2026/pl052.htm" xr:uid="{8B7202F7-E1EB-49A3-81C2-E46FC07A84F0}"/>
    <hyperlink ref="B51" r:id="rId27" display="https://bowling.lexerbowling.com/bowlingdelapraille/championnatsgenevois2026/pl03B.htm" xr:uid="{AD629856-E01C-405C-9594-964DC50CB0A8}"/>
    <hyperlink ref="B52" r:id="rId28" display="https://bowling.lexerbowling.com/bowlingdelapraille/championnatsgenevois2026/pl01B.htm" xr:uid="{123B96B8-CC4E-4935-BCF8-BE4B8BA9A01F}"/>
    <hyperlink ref="B53" r:id="rId29" display="https://bowling.lexerbowling.com/bowlingdelapraille/championnatsgenevois2026/pl027.htm" xr:uid="{EE8827F2-C47A-4765-B63C-35CFD0331D35}"/>
    <hyperlink ref="B54" r:id="rId30" display="https://bowling.lexerbowling.com/bowlingdelapraille/championnatsgenevois2026/pl05F.htm" xr:uid="{409EC44E-0421-41B1-ABD3-E3A2FE58FB09}"/>
    <hyperlink ref="B55" r:id="rId31" display="https://bowling.lexerbowling.com/bowlingdelapraille/championnatsgenevois2026/pl00A.htm" xr:uid="{D276A9D4-B419-498A-8316-9868C6ED239F}"/>
    <hyperlink ref="B56" r:id="rId32" display="https://bowling.lexerbowling.com/bowlingdelapraille/championnatsgenevois2026/pl051.htm" xr:uid="{9E6739E1-13A7-4D83-AD53-652DA028550B}"/>
    <hyperlink ref="B57" r:id="rId33" display="https://bowling.lexerbowling.com/bowlingdelapraille/championnatsgenevois2026/pl031.htm" xr:uid="{D98827F4-D03B-4EFE-91C4-106B81087C62}"/>
    <hyperlink ref="B58" r:id="rId34" display="https://bowling.lexerbowling.com/bowlingdelapraille/championnatsgenevois2026/pl063.htm" xr:uid="{4E80649C-2009-4BE1-9335-6A75CEDAE4E5}"/>
    <hyperlink ref="B59" r:id="rId35" display="https://bowling.lexerbowling.com/bowlingdelapraille/championnatsgenevois2026/pl01C.htm" xr:uid="{C6434EB8-C9C4-4480-B35A-982803EEE6CF}"/>
    <hyperlink ref="B60" r:id="rId36" display="https://bowling.lexerbowling.com/bowlingdelapraille/championnatsgenevois2026/pl061.htm" xr:uid="{076A56D9-D908-4C5F-BFA2-34A828429BA9}"/>
    <hyperlink ref="B61" r:id="rId37" display="https://bowling.lexerbowling.com/bowlingdelapraille/championnatsgenevois2026/pl00B.htm" xr:uid="{2693938E-3B96-4649-921D-5DB65CFF6D18}"/>
    <hyperlink ref="B62" r:id="rId38" display="https://bowling.lexerbowling.com/bowlingdelapraille/championnatsgenevois2026/pl036.htm" xr:uid="{B38B0350-BCEA-4E16-8A35-EBF35230FC3A}"/>
    <hyperlink ref="B63" r:id="rId39" display="https://bowling.lexerbowling.com/bowlingdelapraille/championnatsgenevois2026/pl056.htm" xr:uid="{F66D20E0-9E4E-42EA-9F00-540265CF2085}"/>
    <hyperlink ref="B64" r:id="rId40" display="https://bowling.lexerbowling.com/bowlingdelapraille/championnatsgenevois2026/pl02B.htm" xr:uid="{2718116D-E661-4882-8121-006E2252992C}"/>
    <hyperlink ref="B65" r:id="rId41" display="https://bowling.lexerbowling.com/bowlingdelapraille/championnatsgenevois2026/pl060.htm" xr:uid="{3D70948C-5AD1-49D4-A839-FCB63F19D19B}"/>
    <hyperlink ref="B66" r:id="rId42" display="https://bowling.lexerbowling.com/bowlingdelapraille/championnatsgenevois2026/pl00C.htm" xr:uid="{5157D087-D298-46AB-B12E-C66EDC991137}"/>
    <hyperlink ref="B67" r:id="rId43" display="https://bowling.lexerbowling.com/bowlingdelapraille/championnatsgenevois2026/pl058.htm" xr:uid="{FA698391-BB12-49ED-AB29-41A17E7FC74C}"/>
    <hyperlink ref="B24" r:id="rId44" display="https://bowling.lexerbowling.com/bowlingdelapraille/championnatsgenevois2026/pl007.htm" xr:uid="{860CAA5E-B3C0-4810-ADF8-373D9CC2A068}"/>
    <hyperlink ref="B25" r:id="rId45" display="https://bowling.lexerbowling.com/bowlingdelapraille/championnatsgenevois2026/pl016.htm" xr:uid="{0A590984-F3D1-4E18-AC4D-167E8703D5D3}"/>
    <hyperlink ref="B26" r:id="rId46" display="https://bowling.lexerbowling.com/bowlingdelapraille/championnatsgenevois2026/pl006.htm" xr:uid="{005585E2-563D-49DE-9456-B0EFE55573D4}"/>
    <hyperlink ref="B27" r:id="rId47" display="https://bowling.lexerbowling.com/bowlingdelapraille/championnatsgenevois2026/pl028.htm" xr:uid="{86BBEDDE-6A39-46E2-9BD8-A90FDEF0EA06}"/>
    <hyperlink ref="B28" r:id="rId48" display="https://bowling.lexerbowling.com/bowlingdelapraille/championnatsgenevois2026/pl026.htm" xr:uid="{88EC42B7-FAC7-4936-B4DF-CD49A4B44D63}"/>
    <hyperlink ref="B29" r:id="rId49" display="https://bowling.lexerbowling.com/bowlingdelapraille/championnatsgenevois2026/pl043.htm" xr:uid="{63DE883F-3E47-40DF-932A-5A49344C3BA5}"/>
    <hyperlink ref="B30" r:id="rId50" display="https://bowling.lexerbowling.com/bowlingdelapraille/championnatsgenevois2026/pl001.htm" xr:uid="{06A025ED-1B1B-42AD-B070-3D062CAB56C0}"/>
    <hyperlink ref="B31" r:id="rId51" display="https://bowling.lexerbowling.com/bowlingdelapraille/championnatsgenevois2026/pl02C.htm" xr:uid="{5A8B869A-8216-4007-9475-478C269BDBFC}"/>
    <hyperlink ref="B39" r:id="rId52" display="https://bowling.lexerbowling.com/bowlingdelapraille/championnatsgenevois2026/pl017.htm" xr:uid="{EFC2716E-B6D6-40C3-B12E-E8C462E094FF}"/>
    <hyperlink ref="B40" r:id="rId53" display="https://bowling.lexerbowling.com/bowlingdelapraille/championnatsgenevois2026/pl009.htm" xr:uid="{116FF263-C561-45C3-8B33-F9466FAC2F41}"/>
    <hyperlink ref="B41" r:id="rId54" display="https://bowling.lexerbowling.com/bowlingdelapraille/championnatsgenevois2026/pl023.htm" xr:uid="{DD5257F3-5875-475E-8C2A-9A1B6CD29A39}"/>
    <hyperlink ref="B42" r:id="rId55" display="https://bowling.lexerbowling.com/bowlingdelapraille/championnatsgenevois2026/pl04C.htm" xr:uid="{3D24CC74-3A73-48C9-9667-602B3A685CCE}"/>
    <hyperlink ref="B68" r:id="rId56" display="https://bowling.lexerbowling.com/bowlingdelapraille/championnatsgenevois2026/pl029.htm" xr:uid="{54CE2CB9-CF65-4711-8F0B-9359E20D8AF4}"/>
    <hyperlink ref="B69" r:id="rId57" display="https://bowling.lexerbowling.com/bowlingdelapraille/championnatsgenevois2026/pl034.htm" xr:uid="{D74B3280-50AF-4695-BD6A-F9B2BAEA72F4}"/>
    <hyperlink ref="B70" r:id="rId58" display="https://bowling.lexerbowling.com/bowlingdelapraille/championnatsgenevois2026/pl025.htm" xr:uid="{A6F7EA29-48ED-4B43-9E60-14AD0235C132}"/>
    <hyperlink ref="B71" r:id="rId59" display="https://bowling.lexerbowling.com/bowlingdelapraille/championnatsgenevois2026/pl03C.htm" xr:uid="{D838B642-BE5F-444A-A947-1A5CBF9AF92A}"/>
    <hyperlink ref="B72" r:id="rId60" display="https://bowling.lexerbowling.com/bowlingdelapraille/championnatsgenevois2026/pl008.htm" xr:uid="{8FCBC21D-BC78-484B-AF19-28361131A539}"/>
    <hyperlink ref="B73" r:id="rId61" display="https://bowling.lexerbowling.com/bowlingdelapraille/championnatsgenevois2026/pl013.htm" xr:uid="{7A86C18D-4377-4B95-8E27-83A8B7DA1D92}"/>
    <hyperlink ref="B74" r:id="rId62" display="https://bowling.lexerbowling.com/bowlingdelapraille/championnatsgenevois2026/pl03A.htm" xr:uid="{067FC437-3E9B-4532-842F-9566DFF8FBE0}"/>
    <hyperlink ref="B75" r:id="rId63" display="https://bowling.lexerbowling.com/bowlingdelapraille/championnatsgenevois2026/pl003.htm" xr:uid="{71CC692D-AD46-41E9-9281-90A103F8371B}"/>
    <hyperlink ref="B76" r:id="rId64" display="https://bowling.lexerbowling.com/bowlingdelapraille/championnatsgenevois2026/pl002.htm" xr:uid="{D9D9A2C1-A7BE-44DE-ACE2-017153F78B17}"/>
    <hyperlink ref="B77" r:id="rId65" display="https://bowling.lexerbowling.com/bowlingdelapraille/championnatsgenevois2026/pl04E.htm" xr:uid="{36878FDD-753D-410F-A877-F67465056E01}"/>
    <hyperlink ref="B78" r:id="rId66" display="https://bowling.lexerbowling.com/bowlingdelapraille/championnatsgenevois2026/pl02F.htm" xr:uid="{1719B7F4-F17E-4909-A8D7-8A30B0AB0E51}"/>
    <hyperlink ref="B79" r:id="rId67" display="https://bowling.lexerbowling.com/bowlingdelapraille/championnatsgenevois2026/pl012.htm" xr:uid="{016DBAB1-B42D-4576-9FD2-B7F6C978CD5E}"/>
    <hyperlink ref="B80" r:id="rId68" display="https://bowling.lexerbowling.com/bowlingdelapraille/championnatsgenevois2026/pl01E.htm" xr:uid="{00AE2D99-3175-4876-9631-115BEE2C8AB2}"/>
    <hyperlink ref="B81" r:id="rId69" display="https://bowling.lexerbowling.com/bowlingdelapraille/championnatsgenevois2026/pl014.htm" xr:uid="{6133F7F1-963E-45D9-A969-DE54C1263A37}"/>
    <hyperlink ref="B82" r:id="rId70" display="https://bowling.lexerbowling.com/bowlingdelapraille/championnatsgenevois2026/pl015.htm" xr:uid="{710860CA-F3E8-4F4A-9589-CBE36545A8D7}"/>
    <hyperlink ref="B83" r:id="rId71" display="https://bowling.lexerbowling.com/bowlingdelapraille/championnatsgenevois2026/pl019.htm" xr:uid="{7B76D4A4-9400-4951-9294-CE0211477A95}"/>
    <hyperlink ref="B84" r:id="rId72" display="https://bowling.lexerbowling.com/bowlingdelapraille/championnatsgenevois2026/pl05B.htm" xr:uid="{9DEA65E0-9F6E-4DEE-9584-D9515971E76F}"/>
    <hyperlink ref="B85" r:id="rId73" display="https://bowling.lexerbowling.com/bowlingdelapraille/championnatsgenevois2026/pl032.htm" xr:uid="{B001E382-1048-4182-9BC1-679DE6914C38}"/>
    <hyperlink ref="B86" r:id="rId74" display="https://bowling.lexerbowling.com/bowlingdelapraille/championnatsgenevois2026/pl01D.htm" xr:uid="{53B7C651-8782-4079-B5AC-D23AB82C81EB}"/>
    <hyperlink ref="B87" r:id="rId75" display="https://bowling.lexerbowling.com/bowlingdelapraille/championnatsgenevois2026/pl059.htm" xr:uid="{7FF05BF9-DE7B-47EF-80BE-4BD7088DC23C}"/>
    <hyperlink ref="B88" r:id="rId76" display="https://bowling.lexerbowling.com/bowlingdelapraille/championnatsgenevois2026/pl048.htm" xr:uid="{B1666227-04D0-45AC-B2FF-962B08CD8E06}"/>
    <hyperlink ref="B89" r:id="rId77" display="https://bowling.lexerbowling.com/bowlingdelapraille/championnatsgenevois2026/pl038.htm" xr:uid="{369986DC-2BF3-4E9F-A6A6-FF7AD70E7B6C}"/>
    <hyperlink ref="B90" r:id="rId78" display="https://bowling.lexerbowling.com/bowlingdelapraille/championnatsgenevois2026/pl046.htm" xr:uid="{9F101875-820B-4333-932A-2B0095DDE1A7}"/>
    <hyperlink ref="B91" r:id="rId79" display="https://bowling.lexerbowling.com/bowlingdelapraille/championnatsgenevois2026/pl049.htm" xr:uid="{A909EB56-DED4-41C1-B209-3E8921B71231}"/>
    <hyperlink ref="B92" r:id="rId80" display="https://bowling.lexerbowling.com/bowlingdelapraille/championnatsgenevois2026/pl011.htm" xr:uid="{AFD9EE9A-A274-4933-8932-B659AFBAEFF7}"/>
    <hyperlink ref="B93" r:id="rId81" display="https://bowling.lexerbowling.com/bowlingdelapraille/championnatsgenevois2026/pl066.htm" xr:uid="{E209C613-E979-473B-BB2B-F2204443B26F}"/>
    <hyperlink ref="B94" r:id="rId82" display="https://bowling.lexerbowling.com/bowlingdelapraille/championnatsgenevois2026/pl047.htm" xr:uid="{0793111D-3BD6-4B75-B77F-3CB51236CD90}"/>
    <hyperlink ref="B95" r:id="rId83" display="https://bowling.lexerbowling.com/bowlingdelapraille/championnatsgenevois2026/pl044.htm" xr:uid="{989D66EB-1EEA-4DCD-A530-FE71299BD829}"/>
  </hyperlinks>
  <pageMargins left="0.7" right="0.7" top="0.75" bottom="0.75" header="0.3" footer="0.3"/>
  <pageSetup paperSize="9" orientation="portrait" r:id="rId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347D-4F42-44E0-A8B5-362B372D6DA8}">
  <sheetPr>
    <tabColor rgb="FFCCECFF"/>
  </sheetPr>
  <dimension ref="A1:L103"/>
  <sheetViews>
    <sheetView topLeftCell="A34" workbookViewId="0">
      <selection activeCell="C73" sqref="C73:H73"/>
    </sheetView>
  </sheetViews>
  <sheetFormatPr baseColWidth="10" defaultColWidth="10.88671875" defaultRowHeight="15" x14ac:dyDescent="0.2"/>
  <cols>
    <col min="1" max="1" width="3.109375" style="200" bestFit="1" customWidth="1"/>
    <col min="2" max="2" width="24" style="187" customWidth="1"/>
    <col min="3" max="9" width="6.44140625" style="186" customWidth="1"/>
    <col min="10" max="10" width="4.77734375" style="200" customWidth="1"/>
    <col min="11" max="11" width="11.5546875" style="229"/>
    <col min="12" max="12" width="5.5546875" style="186" bestFit="1" customWidth="1"/>
    <col min="13" max="16384" width="10.88671875" style="187"/>
  </cols>
  <sheetData>
    <row r="1" spans="1:12" x14ac:dyDescent="0.2">
      <c r="A1" s="218" t="s">
        <v>155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3" spans="1:12" ht="15.75" thickBot="1" x14ac:dyDescent="0.25">
      <c r="A3" s="219" t="s">
        <v>175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05" t="s">
        <v>33</v>
      </c>
    </row>
    <row r="4" spans="1:12" ht="18.75" thickBot="1" x14ac:dyDescent="0.25">
      <c r="A4" s="221" t="s">
        <v>220</v>
      </c>
      <c r="B4" s="222" t="s">
        <v>2</v>
      </c>
      <c r="C4" s="221" t="s">
        <v>3</v>
      </c>
      <c r="D4" s="221" t="s">
        <v>4</v>
      </c>
      <c r="E4" s="221" t="s">
        <v>5</v>
      </c>
      <c r="F4" s="221" t="s">
        <v>6</v>
      </c>
      <c r="G4" s="221" t="s">
        <v>7</v>
      </c>
      <c r="H4" s="221" t="s">
        <v>8</v>
      </c>
      <c r="I4" s="221" t="s">
        <v>176</v>
      </c>
      <c r="J4" s="221" t="s">
        <v>62</v>
      </c>
      <c r="K4" s="221" t="s">
        <v>103</v>
      </c>
      <c r="L4" s="186" t="s">
        <v>98</v>
      </c>
    </row>
    <row r="5" spans="1:12" ht="15.75" thickBot="1" x14ac:dyDescent="0.25">
      <c r="A5" s="185">
        <v>1</v>
      </c>
      <c r="B5" s="5" t="s">
        <v>82</v>
      </c>
      <c r="C5" s="189">
        <v>173</v>
      </c>
      <c r="D5" s="189">
        <v>146</v>
      </c>
      <c r="E5" s="189">
        <v>178</v>
      </c>
      <c r="F5" s="189">
        <v>145</v>
      </c>
      <c r="G5" s="189">
        <v>190</v>
      </c>
      <c r="H5" s="188">
        <v>234</v>
      </c>
      <c r="I5" s="189">
        <v>1066</v>
      </c>
      <c r="J5" s="189">
        <v>6</v>
      </c>
      <c r="K5" s="217">
        <f t="shared" ref="K5:K14" si="0">SUM(I5/J5)</f>
        <v>177.66666666666666</v>
      </c>
      <c r="L5" s="186" t="s">
        <v>98</v>
      </c>
    </row>
    <row r="6" spans="1:12" ht="15.75" thickBot="1" x14ac:dyDescent="0.25">
      <c r="A6" s="185">
        <v>2</v>
      </c>
      <c r="B6" s="5" t="s">
        <v>55</v>
      </c>
      <c r="C6" s="188">
        <v>219</v>
      </c>
      <c r="D6" s="189">
        <v>150</v>
      </c>
      <c r="E6" s="189">
        <v>162</v>
      </c>
      <c r="F6" s="188">
        <v>204</v>
      </c>
      <c r="G6" s="189">
        <v>133</v>
      </c>
      <c r="H6" s="189">
        <v>160</v>
      </c>
      <c r="I6" s="189">
        <v>1028</v>
      </c>
      <c r="J6" s="189">
        <v>6</v>
      </c>
      <c r="K6" s="217">
        <f t="shared" si="0"/>
        <v>171.33333333333334</v>
      </c>
      <c r="L6" s="186" t="s">
        <v>98</v>
      </c>
    </row>
    <row r="7" spans="1:12" ht="15.75" thickBot="1" x14ac:dyDescent="0.25">
      <c r="A7" s="185">
        <v>1</v>
      </c>
      <c r="B7" s="5" t="s">
        <v>138</v>
      </c>
      <c r="C7" s="188">
        <v>234</v>
      </c>
      <c r="D7" s="188">
        <v>212</v>
      </c>
      <c r="E7" s="188">
        <v>200</v>
      </c>
      <c r="F7" s="189">
        <v>147</v>
      </c>
      <c r="G7" s="189">
        <v>196</v>
      </c>
      <c r="H7" s="188">
        <v>224</v>
      </c>
      <c r="I7" s="189">
        <v>1213</v>
      </c>
      <c r="J7" s="189">
        <v>6</v>
      </c>
      <c r="K7" s="217">
        <f t="shared" si="0"/>
        <v>202.16666666666666</v>
      </c>
      <c r="L7" s="186" t="s">
        <v>98</v>
      </c>
    </row>
    <row r="8" spans="1:12" ht="15.75" thickBot="1" x14ac:dyDescent="0.25">
      <c r="A8" s="185">
        <v>2</v>
      </c>
      <c r="B8" s="5" t="s">
        <v>71</v>
      </c>
      <c r="C8" s="189">
        <v>183</v>
      </c>
      <c r="D8" s="189">
        <v>171</v>
      </c>
      <c r="E8" s="188">
        <v>212</v>
      </c>
      <c r="F8" s="189">
        <v>150</v>
      </c>
      <c r="G8" s="188">
        <v>226</v>
      </c>
      <c r="H8" s="189">
        <v>180</v>
      </c>
      <c r="I8" s="189">
        <v>1122</v>
      </c>
      <c r="J8" s="189">
        <v>6</v>
      </c>
      <c r="K8" s="217">
        <f t="shared" si="0"/>
        <v>187</v>
      </c>
      <c r="L8" s="186" t="s">
        <v>98</v>
      </c>
    </row>
    <row r="9" spans="1:12" ht="15.75" thickBot="1" x14ac:dyDescent="0.25">
      <c r="A9" s="185">
        <v>3</v>
      </c>
      <c r="B9" s="5" t="s">
        <v>42</v>
      </c>
      <c r="C9" s="189">
        <v>185</v>
      </c>
      <c r="D9" s="188">
        <v>204</v>
      </c>
      <c r="E9" s="189">
        <v>183</v>
      </c>
      <c r="F9" s="189">
        <v>163</v>
      </c>
      <c r="G9" s="189">
        <v>199</v>
      </c>
      <c r="H9" s="189">
        <v>175</v>
      </c>
      <c r="I9" s="189">
        <v>1109</v>
      </c>
      <c r="J9" s="189">
        <v>6</v>
      </c>
      <c r="K9" s="217">
        <f t="shared" si="0"/>
        <v>184.83333333333334</v>
      </c>
      <c r="L9" s="186" t="s">
        <v>98</v>
      </c>
    </row>
    <row r="10" spans="1:12" ht="15.75" thickBot="1" x14ac:dyDescent="0.25">
      <c r="A10" s="185">
        <v>4</v>
      </c>
      <c r="B10" s="5" t="s">
        <v>154</v>
      </c>
      <c r="C10" s="189">
        <v>198</v>
      </c>
      <c r="D10" s="188">
        <v>202</v>
      </c>
      <c r="E10" s="189">
        <v>153</v>
      </c>
      <c r="F10" s="189">
        <v>191</v>
      </c>
      <c r="G10" s="189">
        <v>132</v>
      </c>
      <c r="H10" s="189">
        <v>171</v>
      </c>
      <c r="I10" s="189">
        <v>1047</v>
      </c>
      <c r="J10" s="189">
        <v>6</v>
      </c>
      <c r="K10" s="217">
        <f t="shared" si="0"/>
        <v>174.5</v>
      </c>
      <c r="L10" s="186" t="s">
        <v>98</v>
      </c>
    </row>
    <row r="11" spans="1:12" ht="15.75" thickBot="1" x14ac:dyDescent="0.25">
      <c r="A11" s="185">
        <v>5</v>
      </c>
      <c r="B11" s="5" t="s">
        <v>73</v>
      </c>
      <c r="C11" s="189">
        <v>186</v>
      </c>
      <c r="D11" s="189">
        <v>154</v>
      </c>
      <c r="E11" s="189">
        <v>181</v>
      </c>
      <c r="F11" s="189">
        <v>184</v>
      </c>
      <c r="G11" s="189">
        <v>157</v>
      </c>
      <c r="H11" s="189">
        <v>168</v>
      </c>
      <c r="I11" s="189">
        <v>1030</v>
      </c>
      <c r="J11" s="189">
        <v>6</v>
      </c>
      <c r="K11" s="217">
        <f t="shared" si="0"/>
        <v>171.66666666666666</v>
      </c>
      <c r="L11" s="186" t="s">
        <v>98</v>
      </c>
    </row>
    <row r="12" spans="1:12" ht="15.75" thickBot="1" x14ac:dyDescent="0.25">
      <c r="A12" s="185">
        <v>6</v>
      </c>
      <c r="B12" s="5" t="s">
        <v>146</v>
      </c>
      <c r="C12" s="189">
        <v>196</v>
      </c>
      <c r="D12" s="189">
        <v>194</v>
      </c>
      <c r="E12" s="189">
        <v>157</v>
      </c>
      <c r="F12" s="189">
        <v>145</v>
      </c>
      <c r="G12" s="189">
        <v>157</v>
      </c>
      <c r="H12" s="189">
        <v>177</v>
      </c>
      <c r="I12" s="189">
        <v>1026</v>
      </c>
      <c r="J12" s="189">
        <v>6</v>
      </c>
      <c r="K12" s="217">
        <f t="shared" si="0"/>
        <v>171</v>
      </c>
      <c r="L12" s="186" t="s">
        <v>98</v>
      </c>
    </row>
    <row r="13" spans="1:12" ht="15.75" thickBot="1" x14ac:dyDescent="0.25">
      <c r="A13" s="185">
        <v>7</v>
      </c>
      <c r="B13" s="5" t="s">
        <v>40</v>
      </c>
      <c r="C13" s="189">
        <v>131</v>
      </c>
      <c r="D13" s="189">
        <v>162</v>
      </c>
      <c r="E13" s="188">
        <v>207</v>
      </c>
      <c r="F13" s="189">
        <v>176</v>
      </c>
      <c r="G13" s="189">
        <v>165</v>
      </c>
      <c r="H13" s="189">
        <v>169</v>
      </c>
      <c r="I13" s="189">
        <v>1010</v>
      </c>
      <c r="J13" s="189">
        <v>6</v>
      </c>
      <c r="K13" s="217">
        <f t="shared" si="0"/>
        <v>168.33333333333334</v>
      </c>
      <c r="L13" s="186" t="s">
        <v>98</v>
      </c>
    </row>
    <row r="14" spans="1:12" ht="15.75" thickBot="1" x14ac:dyDescent="0.25">
      <c r="A14" s="185">
        <v>8</v>
      </c>
      <c r="B14" s="5" t="s">
        <v>74</v>
      </c>
      <c r="C14" s="189">
        <v>170</v>
      </c>
      <c r="D14" s="189">
        <v>188</v>
      </c>
      <c r="E14" s="189">
        <v>162</v>
      </c>
      <c r="F14" s="189">
        <v>166</v>
      </c>
      <c r="G14" s="189">
        <v>170</v>
      </c>
      <c r="H14" s="189">
        <v>156</v>
      </c>
      <c r="I14" s="189">
        <v>1012</v>
      </c>
      <c r="J14" s="189">
        <v>6</v>
      </c>
      <c r="K14" s="217">
        <f t="shared" si="0"/>
        <v>168.66666666666666</v>
      </c>
      <c r="L14" s="186" t="s">
        <v>98</v>
      </c>
    </row>
    <row r="15" spans="1:12" ht="15.75" thickBot="1" x14ac:dyDescent="0.25">
      <c r="A15" s="185">
        <v>9</v>
      </c>
      <c r="B15" s="223"/>
      <c r="C15" s="224">
        <f>SUM(C5:C14)</f>
        <v>1875</v>
      </c>
      <c r="D15" s="224">
        <f t="shared" ref="D15:H15" si="1">SUM(D5:D14)</f>
        <v>1783</v>
      </c>
      <c r="E15" s="224">
        <f t="shared" si="1"/>
        <v>1795</v>
      </c>
      <c r="F15" s="224">
        <f t="shared" si="1"/>
        <v>1671</v>
      </c>
      <c r="G15" s="224">
        <f t="shared" si="1"/>
        <v>1725</v>
      </c>
      <c r="H15" s="224">
        <f t="shared" si="1"/>
        <v>1814</v>
      </c>
      <c r="I15" s="189"/>
      <c r="J15" s="189"/>
      <c r="K15" s="217"/>
    </row>
    <row r="16" spans="1:12" ht="16.5" thickBot="1" x14ac:dyDescent="0.25">
      <c r="A16" s="212"/>
      <c r="B16" s="206" t="s">
        <v>95</v>
      </c>
      <c r="C16" s="207">
        <f>COUNTIF(C5:H14,"&gt;199")</f>
        <v>12</v>
      </c>
      <c r="D16" s="212"/>
      <c r="E16" s="212"/>
      <c r="F16" s="212"/>
      <c r="G16" s="212"/>
      <c r="H16" s="212"/>
      <c r="I16" s="216">
        <f>SUM(I5:I14)</f>
        <v>10663</v>
      </c>
      <c r="J16" s="216">
        <f>SUM(J5:J15)</f>
        <v>60</v>
      </c>
      <c r="K16" s="225">
        <f>SUM(I16/J16)</f>
        <v>177.71666666666667</v>
      </c>
    </row>
    <row r="17" spans="1:12" ht="18.75" thickBot="1" x14ac:dyDescent="0.25">
      <c r="A17" s="221" t="s">
        <v>220</v>
      </c>
      <c r="B17" s="222" t="s">
        <v>2</v>
      </c>
      <c r="C17" s="221" t="s">
        <v>3</v>
      </c>
      <c r="D17" s="221" t="s">
        <v>4</v>
      </c>
      <c r="E17" s="221" t="s">
        <v>5</v>
      </c>
      <c r="F17" s="221" t="s">
        <v>6</v>
      </c>
      <c r="G17" s="221" t="s">
        <v>7</v>
      </c>
      <c r="H17" s="221" t="s">
        <v>8</v>
      </c>
      <c r="I17" s="221" t="s">
        <v>176</v>
      </c>
      <c r="J17" s="221" t="s">
        <v>62</v>
      </c>
      <c r="K17" s="221" t="s">
        <v>103</v>
      </c>
    </row>
    <row r="18" spans="1:12" ht="15.75" thickBot="1" x14ac:dyDescent="0.25">
      <c r="A18" s="185">
        <v>1</v>
      </c>
      <c r="B18" s="5" t="s">
        <v>57</v>
      </c>
      <c r="C18" s="189">
        <v>165</v>
      </c>
      <c r="D18" s="189">
        <v>142</v>
      </c>
      <c r="E18" s="189">
        <v>170</v>
      </c>
      <c r="F18" s="189">
        <v>144</v>
      </c>
      <c r="G18" s="189">
        <v>128</v>
      </c>
      <c r="H18" s="189">
        <v>182</v>
      </c>
      <c r="I18" s="189">
        <v>931</v>
      </c>
      <c r="J18" s="189">
        <v>6</v>
      </c>
      <c r="K18" s="217">
        <f t="shared" ref="K18:K26" si="2">SUM(I18/J18)</f>
        <v>155.16666666666666</v>
      </c>
      <c r="L18" s="186" t="s">
        <v>99</v>
      </c>
    </row>
    <row r="19" spans="1:12" ht="15.75" thickBot="1" x14ac:dyDescent="0.25">
      <c r="A19" s="185">
        <v>1</v>
      </c>
      <c r="B19" s="5" t="s">
        <v>153</v>
      </c>
      <c r="C19" s="189">
        <v>158</v>
      </c>
      <c r="D19" s="188">
        <v>246</v>
      </c>
      <c r="E19" s="189">
        <v>158</v>
      </c>
      <c r="F19" s="188">
        <v>236</v>
      </c>
      <c r="G19" s="189">
        <v>172</v>
      </c>
      <c r="H19" s="189">
        <v>191</v>
      </c>
      <c r="I19" s="189">
        <v>1161</v>
      </c>
      <c r="J19" s="189">
        <v>6</v>
      </c>
      <c r="K19" s="217">
        <f t="shared" si="2"/>
        <v>193.5</v>
      </c>
      <c r="L19" s="186" t="s">
        <v>99</v>
      </c>
    </row>
    <row r="20" spans="1:12" ht="15.75" thickBot="1" x14ac:dyDescent="0.25">
      <c r="A20" s="185">
        <v>2</v>
      </c>
      <c r="B20" s="5" t="s">
        <v>39</v>
      </c>
      <c r="C20" s="188">
        <v>211</v>
      </c>
      <c r="D20" s="189">
        <v>186</v>
      </c>
      <c r="E20" s="189">
        <v>160</v>
      </c>
      <c r="F20" s="189">
        <v>180</v>
      </c>
      <c r="G20" s="188">
        <v>205</v>
      </c>
      <c r="H20" s="189">
        <v>166</v>
      </c>
      <c r="I20" s="189">
        <v>1108</v>
      </c>
      <c r="J20" s="189">
        <v>6</v>
      </c>
      <c r="K20" s="217">
        <f t="shared" si="2"/>
        <v>184.66666666666666</v>
      </c>
      <c r="L20" s="186" t="s">
        <v>99</v>
      </c>
    </row>
    <row r="21" spans="1:12" ht="15.75" thickBot="1" x14ac:dyDescent="0.25">
      <c r="A21" s="185">
        <v>3</v>
      </c>
      <c r="B21" s="5" t="s">
        <v>207</v>
      </c>
      <c r="C21" s="189">
        <v>156</v>
      </c>
      <c r="D21" s="189">
        <v>167</v>
      </c>
      <c r="E21" s="189">
        <v>186</v>
      </c>
      <c r="F21" s="188">
        <v>202</v>
      </c>
      <c r="G21" s="189">
        <v>189</v>
      </c>
      <c r="H21" s="189">
        <v>191</v>
      </c>
      <c r="I21" s="189">
        <v>1091</v>
      </c>
      <c r="J21" s="189">
        <v>6</v>
      </c>
      <c r="K21" s="217">
        <f t="shared" si="2"/>
        <v>181.83333333333334</v>
      </c>
      <c r="L21" s="186" t="s">
        <v>99</v>
      </c>
    </row>
    <row r="22" spans="1:12" ht="15.75" thickBot="1" x14ac:dyDescent="0.25">
      <c r="A22" s="185">
        <v>4</v>
      </c>
      <c r="B22" s="5" t="s">
        <v>19</v>
      </c>
      <c r="C22" s="189">
        <v>171</v>
      </c>
      <c r="D22" s="189">
        <v>186</v>
      </c>
      <c r="E22" s="189">
        <v>186</v>
      </c>
      <c r="F22" s="189">
        <v>169</v>
      </c>
      <c r="G22" s="189">
        <v>173</v>
      </c>
      <c r="H22" s="189">
        <v>171</v>
      </c>
      <c r="I22" s="189">
        <v>1056</v>
      </c>
      <c r="J22" s="189">
        <v>6</v>
      </c>
      <c r="K22" s="217">
        <f t="shared" si="2"/>
        <v>176</v>
      </c>
      <c r="L22" s="186" t="s">
        <v>99</v>
      </c>
    </row>
    <row r="23" spans="1:12" ht="15.75" thickBot="1" x14ac:dyDescent="0.25">
      <c r="A23" s="185">
        <v>5</v>
      </c>
      <c r="B23" s="5" t="s">
        <v>72</v>
      </c>
      <c r="C23" s="189">
        <v>139</v>
      </c>
      <c r="D23" s="189">
        <v>147</v>
      </c>
      <c r="E23" s="189">
        <v>160</v>
      </c>
      <c r="F23" s="188">
        <v>212</v>
      </c>
      <c r="G23" s="189">
        <v>168</v>
      </c>
      <c r="H23" s="189">
        <v>170</v>
      </c>
      <c r="I23" s="189">
        <v>996</v>
      </c>
      <c r="J23" s="189">
        <v>6</v>
      </c>
      <c r="K23" s="217">
        <f t="shared" si="2"/>
        <v>166</v>
      </c>
      <c r="L23" s="186" t="s">
        <v>99</v>
      </c>
    </row>
    <row r="24" spans="1:12" ht="15.75" thickBot="1" x14ac:dyDescent="0.25">
      <c r="A24" s="185">
        <v>6</v>
      </c>
      <c r="B24" s="5" t="s">
        <v>151</v>
      </c>
      <c r="C24" s="189">
        <v>148</v>
      </c>
      <c r="D24" s="189">
        <v>183</v>
      </c>
      <c r="E24" s="189">
        <v>198</v>
      </c>
      <c r="F24" s="189">
        <v>158</v>
      </c>
      <c r="G24" s="189">
        <v>159</v>
      </c>
      <c r="H24" s="189">
        <v>156</v>
      </c>
      <c r="I24" s="189">
        <v>1002</v>
      </c>
      <c r="J24" s="189">
        <v>6</v>
      </c>
      <c r="K24" s="217">
        <f t="shared" si="2"/>
        <v>167</v>
      </c>
      <c r="L24" s="186" t="s">
        <v>99</v>
      </c>
    </row>
    <row r="25" spans="1:12" ht="15.75" thickBot="1" x14ac:dyDescent="0.25">
      <c r="A25" s="185">
        <v>7</v>
      </c>
      <c r="B25" s="5" t="s">
        <v>77</v>
      </c>
      <c r="C25" s="189">
        <v>151</v>
      </c>
      <c r="D25" s="189">
        <v>171</v>
      </c>
      <c r="E25" s="189">
        <v>153</v>
      </c>
      <c r="F25" s="189">
        <v>137</v>
      </c>
      <c r="G25" s="189">
        <v>167</v>
      </c>
      <c r="H25" s="189">
        <v>153</v>
      </c>
      <c r="I25" s="189">
        <v>932</v>
      </c>
      <c r="J25" s="189">
        <v>6</v>
      </c>
      <c r="K25" s="217">
        <f t="shared" si="2"/>
        <v>155.33333333333334</v>
      </c>
      <c r="L25" s="186" t="s">
        <v>99</v>
      </c>
    </row>
    <row r="26" spans="1:12" ht="15.75" thickBot="1" x14ac:dyDescent="0.25">
      <c r="A26" s="185">
        <v>8</v>
      </c>
      <c r="B26" s="5" t="s">
        <v>158</v>
      </c>
      <c r="C26" s="189">
        <v>151</v>
      </c>
      <c r="D26" s="189">
        <v>160</v>
      </c>
      <c r="E26" s="189">
        <v>195</v>
      </c>
      <c r="F26" s="189">
        <v>147</v>
      </c>
      <c r="G26" s="189">
        <v>158</v>
      </c>
      <c r="H26" s="189">
        <v>146</v>
      </c>
      <c r="I26" s="189">
        <v>957</v>
      </c>
      <c r="J26" s="189">
        <v>6</v>
      </c>
      <c r="K26" s="217">
        <f t="shared" si="2"/>
        <v>159.5</v>
      </c>
      <c r="L26" s="186" t="s">
        <v>99</v>
      </c>
    </row>
    <row r="27" spans="1:12" ht="15.75" thickBot="1" x14ac:dyDescent="0.25">
      <c r="A27" s="185"/>
      <c r="B27" s="223"/>
      <c r="C27" s="224">
        <f>SUM(C18:C26)</f>
        <v>1450</v>
      </c>
      <c r="D27" s="224">
        <f t="shared" ref="D27:H27" si="3">SUM(D18:D26)</f>
        <v>1588</v>
      </c>
      <c r="E27" s="224">
        <f t="shared" si="3"/>
        <v>1566</v>
      </c>
      <c r="F27" s="224">
        <f t="shared" si="3"/>
        <v>1585</v>
      </c>
      <c r="G27" s="224">
        <f t="shared" si="3"/>
        <v>1519</v>
      </c>
      <c r="H27" s="224">
        <f t="shared" si="3"/>
        <v>1526</v>
      </c>
      <c r="I27" s="189"/>
      <c r="J27" s="189"/>
      <c r="K27" s="217"/>
    </row>
    <row r="28" spans="1:12" ht="16.5" thickBot="1" x14ac:dyDescent="0.25">
      <c r="A28" s="212"/>
      <c r="B28" s="206" t="s">
        <v>95</v>
      </c>
      <c r="C28" s="207">
        <f>COUNTIF(C18:H26,"&gt;199")</f>
        <v>6</v>
      </c>
      <c r="D28" s="212"/>
      <c r="E28" s="212"/>
      <c r="F28" s="212"/>
      <c r="G28" s="212"/>
      <c r="H28" s="212"/>
      <c r="I28" s="216">
        <f>SUM(I18:I26)</f>
        <v>9234</v>
      </c>
      <c r="J28" s="216">
        <f>SUM(J18:J26)</f>
        <v>54</v>
      </c>
      <c r="K28" s="225">
        <f>SUM(I28/J28)</f>
        <v>171</v>
      </c>
    </row>
    <row r="29" spans="1:12" ht="18.75" thickBot="1" x14ac:dyDescent="0.25">
      <c r="A29" s="221" t="s">
        <v>220</v>
      </c>
      <c r="B29" s="222" t="s">
        <v>2</v>
      </c>
      <c r="C29" s="221" t="s">
        <v>3</v>
      </c>
      <c r="D29" s="221" t="s">
        <v>4</v>
      </c>
      <c r="E29" s="221" t="s">
        <v>5</v>
      </c>
      <c r="F29" s="221" t="s">
        <v>6</v>
      </c>
      <c r="G29" s="221" t="s">
        <v>7</v>
      </c>
      <c r="H29" s="221" t="s">
        <v>8</v>
      </c>
      <c r="I29" s="221" t="s">
        <v>176</v>
      </c>
      <c r="J29" s="221" t="s">
        <v>62</v>
      </c>
      <c r="K29" s="221" t="s">
        <v>103</v>
      </c>
    </row>
    <row r="30" spans="1:12" ht="15.75" thickBot="1" x14ac:dyDescent="0.25">
      <c r="A30" s="185">
        <v>1</v>
      </c>
      <c r="B30" s="5" t="s">
        <v>177</v>
      </c>
      <c r="C30" s="189">
        <v>163</v>
      </c>
      <c r="D30" s="189">
        <v>153</v>
      </c>
      <c r="E30" s="188">
        <v>223</v>
      </c>
      <c r="F30" s="188">
        <v>242</v>
      </c>
      <c r="G30" s="189">
        <v>179</v>
      </c>
      <c r="H30" s="189">
        <v>170</v>
      </c>
      <c r="I30" s="189">
        <v>1130</v>
      </c>
      <c r="J30" s="189">
        <v>6</v>
      </c>
      <c r="K30" s="217">
        <f t="shared" ref="K30:K72" si="4">SUM(I30/J30)</f>
        <v>188.33333333333334</v>
      </c>
      <c r="L30" s="186" t="s">
        <v>100</v>
      </c>
    </row>
    <row r="31" spans="1:12" ht="15.75" thickBot="1" x14ac:dyDescent="0.25">
      <c r="A31" s="185">
        <v>2</v>
      </c>
      <c r="B31" s="5" t="s">
        <v>65</v>
      </c>
      <c r="C31" s="189">
        <v>176</v>
      </c>
      <c r="D31" s="189">
        <v>189</v>
      </c>
      <c r="E31" s="188">
        <v>213</v>
      </c>
      <c r="F31" s="189">
        <v>145</v>
      </c>
      <c r="G31" s="189">
        <v>157</v>
      </c>
      <c r="H31" s="189">
        <v>144</v>
      </c>
      <c r="I31" s="189">
        <v>1024</v>
      </c>
      <c r="J31" s="189">
        <v>6</v>
      </c>
      <c r="K31" s="217">
        <f t="shared" si="4"/>
        <v>170.66666666666666</v>
      </c>
      <c r="L31" s="186" t="s">
        <v>100</v>
      </c>
    </row>
    <row r="32" spans="1:12" ht="15.75" thickBot="1" x14ac:dyDescent="0.25">
      <c r="A32" s="185">
        <v>3</v>
      </c>
      <c r="B32" s="5" t="s">
        <v>93</v>
      </c>
      <c r="C32" s="189">
        <v>150</v>
      </c>
      <c r="D32" s="189">
        <v>141</v>
      </c>
      <c r="E32" s="189">
        <v>135</v>
      </c>
      <c r="F32" s="189">
        <v>189</v>
      </c>
      <c r="G32" s="189">
        <v>126</v>
      </c>
      <c r="H32" s="189">
        <v>167</v>
      </c>
      <c r="I32" s="189">
        <v>908</v>
      </c>
      <c r="J32" s="189">
        <v>6</v>
      </c>
      <c r="K32" s="217">
        <f t="shared" si="4"/>
        <v>151.33333333333334</v>
      </c>
      <c r="L32" s="186" t="s">
        <v>100</v>
      </c>
    </row>
    <row r="33" spans="1:12" ht="15.75" thickBot="1" x14ac:dyDescent="0.25">
      <c r="A33" s="185">
        <v>4</v>
      </c>
      <c r="B33" s="5" t="s">
        <v>25</v>
      </c>
      <c r="C33" s="189">
        <v>134</v>
      </c>
      <c r="D33" s="189">
        <v>144</v>
      </c>
      <c r="E33" s="189">
        <v>135</v>
      </c>
      <c r="F33" s="189">
        <v>169</v>
      </c>
      <c r="G33" s="189">
        <v>160</v>
      </c>
      <c r="H33" s="189">
        <v>169</v>
      </c>
      <c r="I33" s="189">
        <v>911</v>
      </c>
      <c r="J33" s="189">
        <v>6</v>
      </c>
      <c r="K33" s="217">
        <f t="shared" si="4"/>
        <v>151.83333333333334</v>
      </c>
      <c r="L33" s="186" t="s">
        <v>100</v>
      </c>
    </row>
    <row r="34" spans="1:12" ht="15.75" thickBot="1" x14ac:dyDescent="0.25">
      <c r="A34" s="185">
        <v>5</v>
      </c>
      <c r="B34" s="5" t="s">
        <v>24</v>
      </c>
      <c r="C34" s="189">
        <v>127</v>
      </c>
      <c r="D34" s="189">
        <v>127</v>
      </c>
      <c r="E34" s="189">
        <v>135</v>
      </c>
      <c r="F34" s="189">
        <v>170</v>
      </c>
      <c r="G34" s="189">
        <v>145</v>
      </c>
      <c r="H34" s="189">
        <v>174</v>
      </c>
      <c r="I34" s="189">
        <v>878</v>
      </c>
      <c r="J34" s="189">
        <v>6</v>
      </c>
      <c r="K34" s="217">
        <f t="shared" si="4"/>
        <v>146.33333333333334</v>
      </c>
      <c r="L34" s="186" t="s">
        <v>100</v>
      </c>
    </row>
    <row r="35" spans="1:12" ht="15.75" thickBot="1" x14ac:dyDescent="0.25">
      <c r="A35" s="185">
        <v>6</v>
      </c>
      <c r="B35" s="5" t="s">
        <v>159</v>
      </c>
      <c r="C35" s="189">
        <v>157</v>
      </c>
      <c r="D35" s="189">
        <v>146</v>
      </c>
      <c r="E35" s="189">
        <v>148</v>
      </c>
      <c r="F35" s="189">
        <v>130</v>
      </c>
      <c r="G35" s="189">
        <v>162</v>
      </c>
      <c r="H35" s="189">
        <v>138</v>
      </c>
      <c r="I35" s="189">
        <v>881</v>
      </c>
      <c r="J35" s="189">
        <v>6</v>
      </c>
      <c r="K35" s="217">
        <f t="shared" si="4"/>
        <v>146.83333333333334</v>
      </c>
      <c r="L35" s="186" t="s">
        <v>100</v>
      </c>
    </row>
    <row r="36" spans="1:12" ht="15.75" thickBot="1" x14ac:dyDescent="0.25">
      <c r="A36" s="185">
        <v>7</v>
      </c>
      <c r="B36" s="5" t="s">
        <v>78</v>
      </c>
      <c r="C36" s="189">
        <v>157</v>
      </c>
      <c r="D36" s="189">
        <v>146</v>
      </c>
      <c r="E36" s="189">
        <v>122</v>
      </c>
      <c r="F36" s="189">
        <v>151</v>
      </c>
      <c r="G36" s="189">
        <v>162</v>
      </c>
      <c r="H36" s="189">
        <v>128</v>
      </c>
      <c r="I36" s="189">
        <v>866</v>
      </c>
      <c r="J36" s="189">
        <v>6</v>
      </c>
      <c r="K36" s="217">
        <f t="shared" si="4"/>
        <v>144.33333333333334</v>
      </c>
      <c r="L36" s="186" t="s">
        <v>100</v>
      </c>
    </row>
    <row r="37" spans="1:12" ht="15.75" thickBot="1" x14ac:dyDescent="0.25">
      <c r="A37" s="185">
        <v>8</v>
      </c>
      <c r="B37" s="5" t="s">
        <v>156</v>
      </c>
      <c r="C37" s="189">
        <v>148</v>
      </c>
      <c r="D37" s="189">
        <v>177</v>
      </c>
      <c r="E37" s="189">
        <v>134</v>
      </c>
      <c r="F37" s="189">
        <v>142</v>
      </c>
      <c r="G37" s="189">
        <v>135</v>
      </c>
      <c r="H37" s="189">
        <v>116</v>
      </c>
      <c r="I37" s="189">
        <v>852</v>
      </c>
      <c r="J37" s="189">
        <v>6</v>
      </c>
      <c r="K37" s="217">
        <f t="shared" si="4"/>
        <v>142</v>
      </c>
      <c r="L37" s="186" t="s">
        <v>100</v>
      </c>
    </row>
    <row r="38" spans="1:12" ht="15.75" thickBot="1" x14ac:dyDescent="0.25">
      <c r="A38" s="185">
        <v>9</v>
      </c>
      <c r="B38" s="5" t="s">
        <v>208</v>
      </c>
      <c r="C38" s="189">
        <v>129</v>
      </c>
      <c r="D38" s="189">
        <v>141</v>
      </c>
      <c r="E38" s="189">
        <v>174</v>
      </c>
      <c r="F38" s="189">
        <v>159</v>
      </c>
      <c r="G38" s="189">
        <v>160</v>
      </c>
      <c r="H38" s="189">
        <v>193</v>
      </c>
      <c r="I38" s="189">
        <v>956</v>
      </c>
      <c r="J38" s="189">
        <v>6</v>
      </c>
      <c r="K38" s="217">
        <f t="shared" si="4"/>
        <v>159.33333333333334</v>
      </c>
      <c r="L38" s="186" t="s">
        <v>100</v>
      </c>
    </row>
    <row r="39" spans="1:12" ht="15.75" thickBot="1" x14ac:dyDescent="0.25">
      <c r="A39" s="185">
        <v>10</v>
      </c>
      <c r="B39" s="5" t="s">
        <v>43</v>
      </c>
      <c r="C39" s="189">
        <v>175</v>
      </c>
      <c r="D39" s="189">
        <v>160</v>
      </c>
      <c r="E39" s="189">
        <v>116</v>
      </c>
      <c r="F39" s="189">
        <v>178</v>
      </c>
      <c r="G39" s="189">
        <v>137</v>
      </c>
      <c r="H39" s="189">
        <v>132</v>
      </c>
      <c r="I39" s="189">
        <v>898</v>
      </c>
      <c r="J39" s="189">
        <v>6</v>
      </c>
      <c r="K39" s="217">
        <f t="shared" si="4"/>
        <v>149.66666666666666</v>
      </c>
      <c r="L39" s="186" t="s">
        <v>100</v>
      </c>
    </row>
    <row r="40" spans="1:12" ht="15.75" thickBot="1" x14ac:dyDescent="0.25">
      <c r="A40" s="185">
        <v>11</v>
      </c>
      <c r="B40" s="5" t="s">
        <v>21</v>
      </c>
      <c r="C40" s="189">
        <v>142</v>
      </c>
      <c r="D40" s="189">
        <v>189</v>
      </c>
      <c r="E40" s="189">
        <v>145</v>
      </c>
      <c r="F40" s="189">
        <v>154</v>
      </c>
      <c r="G40" s="189">
        <v>162</v>
      </c>
      <c r="H40" s="189">
        <v>149</v>
      </c>
      <c r="I40" s="189">
        <v>941</v>
      </c>
      <c r="J40" s="189">
        <v>6</v>
      </c>
      <c r="K40" s="217">
        <f t="shared" si="4"/>
        <v>156.83333333333334</v>
      </c>
      <c r="L40" s="186" t="s">
        <v>100</v>
      </c>
    </row>
    <row r="41" spans="1:12" ht="15.75" thickBot="1" x14ac:dyDescent="0.25">
      <c r="A41" s="185">
        <v>12</v>
      </c>
      <c r="B41" s="5" t="s">
        <v>41</v>
      </c>
      <c r="C41" s="189">
        <v>149</v>
      </c>
      <c r="D41" s="189">
        <v>176</v>
      </c>
      <c r="E41" s="189">
        <v>160</v>
      </c>
      <c r="F41" s="189">
        <v>156</v>
      </c>
      <c r="G41" s="189">
        <v>144</v>
      </c>
      <c r="H41" s="189">
        <v>154</v>
      </c>
      <c r="I41" s="189">
        <v>939</v>
      </c>
      <c r="J41" s="189">
        <v>6</v>
      </c>
      <c r="K41" s="217">
        <f t="shared" si="4"/>
        <v>156.5</v>
      </c>
      <c r="L41" s="186" t="s">
        <v>100</v>
      </c>
    </row>
    <row r="42" spans="1:12" ht="15.75" thickBot="1" x14ac:dyDescent="0.25">
      <c r="A42" s="185">
        <v>13</v>
      </c>
      <c r="B42" s="5" t="s">
        <v>30</v>
      </c>
      <c r="C42" s="189">
        <v>124</v>
      </c>
      <c r="D42" s="189">
        <v>107</v>
      </c>
      <c r="E42" s="189">
        <v>120</v>
      </c>
      <c r="F42" s="189">
        <v>158</v>
      </c>
      <c r="G42" s="189">
        <v>133</v>
      </c>
      <c r="H42" s="189">
        <v>115</v>
      </c>
      <c r="I42" s="189">
        <v>757</v>
      </c>
      <c r="J42" s="189">
        <v>6</v>
      </c>
      <c r="K42" s="217">
        <f t="shared" si="4"/>
        <v>126.16666666666667</v>
      </c>
      <c r="L42" s="186" t="s">
        <v>100</v>
      </c>
    </row>
    <row r="43" spans="1:12" ht="15.75" thickBot="1" x14ac:dyDescent="0.25">
      <c r="A43" s="185">
        <v>14</v>
      </c>
      <c r="B43" s="5" t="s">
        <v>27</v>
      </c>
      <c r="C43" s="189">
        <v>132</v>
      </c>
      <c r="D43" s="189">
        <v>151</v>
      </c>
      <c r="E43" s="189">
        <v>105</v>
      </c>
      <c r="F43" s="189">
        <v>145</v>
      </c>
      <c r="G43" s="189">
        <v>129</v>
      </c>
      <c r="H43" s="189">
        <v>137</v>
      </c>
      <c r="I43" s="189">
        <v>799</v>
      </c>
      <c r="J43" s="189">
        <v>6</v>
      </c>
      <c r="K43" s="217">
        <f t="shared" si="4"/>
        <v>133.16666666666666</v>
      </c>
      <c r="L43" s="186" t="s">
        <v>100</v>
      </c>
    </row>
    <row r="44" spans="1:12" ht="15.75" thickBot="1" x14ac:dyDescent="0.25">
      <c r="A44" s="185">
        <v>15</v>
      </c>
      <c r="B44" s="5" t="s">
        <v>160</v>
      </c>
      <c r="C44" s="189">
        <v>125</v>
      </c>
      <c r="D44" s="189">
        <v>144</v>
      </c>
      <c r="E44" s="188">
        <v>202</v>
      </c>
      <c r="F44" s="189">
        <v>145</v>
      </c>
      <c r="G44" s="189">
        <v>144</v>
      </c>
      <c r="H44" s="189">
        <v>153</v>
      </c>
      <c r="I44" s="189">
        <v>913</v>
      </c>
      <c r="J44" s="189">
        <v>6</v>
      </c>
      <c r="K44" s="217">
        <f t="shared" si="4"/>
        <v>152.16666666666666</v>
      </c>
      <c r="L44" s="186" t="s">
        <v>100</v>
      </c>
    </row>
    <row r="45" spans="1:12" ht="15.75" thickBot="1" x14ac:dyDescent="0.25">
      <c r="A45" s="185">
        <v>16</v>
      </c>
      <c r="B45" s="5" t="s">
        <v>211</v>
      </c>
      <c r="C45" s="189">
        <v>166</v>
      </c>
      <c r="D45" s="189">
        <v>147</v>
      </c>
      <c r="E45" s="189">
        <v>153</v>
      </c>
      <c r="F45" s="189">
        <v>150</v>
      </c>
      <c r="G45" s="189">
        <v>135</v>
      </c>
      <c r="H45" s="189">
        <v>134</v>
      </c>
      <c r="I45" s="189">
        <v>885</v>
      </c>
      <c r="J45" s="189">
        <v>6</v>
      </c>
      <c r="K45" s="217">
        <f t="shared" si="4"/>
        <v>147.5</v>
      </c>
      <c r="L45" s="186" t="s">
        <v>100</v>
      </c>
    </row>
    <row r="46" spans="1:12" ht="15.75" thickBot="1" x14ac:dyDescent="0.25">
      <c r="A46" s="185">
        <v>17</v>
      </c>
      <c r="B46" s="5" t="s">
        <v>212</v>
      </c>
      <c r="C46" s="189">
        <v>111</v>
      </c>
      <c r="D46" s="189">
        <v>91</v>
      </c>
      <c r="E46" s="189">
        <v>122</v>
      </c>
      <c r="F46" s="189">
        <v>105</v>
      </c>
      <c r="G46" s="189">
        <v>97</v>
      </c>
      <c r="H46" s="189">
        <v>106</v>
      </c>
      <c r="I46" s="189">
        <v>632</v>
      </c>
      <c r="J46" s="189">
        <v>6</v>
      </c>
      <c r="K46" s="217">
        <f t="shared" si="4"/>
        <v>105.33333333333333</v>
      </c>
      <c r="L46" s="186" t="s">
        <v>100</v>
      </c>
    </row>
    <row r="47" spans="1:12" ht="15.75" thickBot="1" x14ac:dyDescent="0.25">
      <c r="A47" s="185">
        <v>18</v>
      </c>
      <c r="B47" s="5" t="s">
        <v>166</v>
      </c>
      <c r="C47" s="189">
        <v>153</v>
      </c>
      <c r="D47" s="189">
        <v>189</v>
      </c>
      <c r="E47" s="189">
        <v>171</v>
      </c>
      <c r="F47" s="189">
        <v>185</v>
      </c>
      <c r="G47" s="189">
        <v>172</v>
      </c>
      <c r="H47" s="189">
        <v>182</v>
      </c>
      <c r="I47" s="189">
        <v>1052</v>
      </c>
      <c r="J47" s="189">
        <v>6</v>
      </c>
      <c r="K47" s="217">
        <f t="shared" si="4"/>
        <v>175.33333333333334</v>
      </c>
      <c r="L47" s="186" t="s">
        <v>100</v>
      </c>
    </row>
    <row r="48" spans="1:12" ht="15.75" thickBot="1" x14ac:dyDescent="0.25">
      <c r="A48" s="185">
        <v>19</v>
      </c>
      <c r="B48" s="5" t="s">
        <v>20</v>
      </c>
      <c r="C48" s="189">
        <v>182</v>
      </c>
      <c r="D48" s="189">
        <v>183</v>
      </c>
      <c r="E48" s="188">
        <v>205</v>
      </c>
      <c r="F48" s="189">
        <v>173</v>
      </c>
      <c r="G48" s="189">
        <v>172</v>
      </c>
      <c r="H48" s="189">
        <v>180</v>
      </c>
      <c r="I48" s="189">
        <v>1095</v>
      </c>
      <c r="J48" s="189">
        <v>6</v>
      </c>
      <c r="K48" s="217">
        <f t="shared" si="4"/>
        <v>182.5</v>
      </c>
      <c r="L48" s="186" t="s">
        <v>100</v>
      </c>
    </row>
    <row r="49" spans="1:12" ht="15.75" thickBot="1" x14ac:dyDescent="0.25">
      <c r="A49" s="185">
        <v>20</v>
      </c>
      <c r="B49" s="5" t="s">
        <v>23</v>
      </c>
      <c r="C49" s="189">
        <v>183</v>
      </c>
      <c r="D49" s="189">
        <v>172</v>
      </c>
      <c r="E49" s="188">
        <v>201</v>
      </c>
      <c r="F49" s="189">
        <v>169</v>
      </c>
      <c r="G49" s="188">
        <v>217</v>
      </c>
      <c r="H49" s="189">
        <v>164</v>
      </c>
      <c r="I49" s="189">
        <v>1106</v>
      </c>
      <c r="J49" s="189">
        <v>6</v>
      </c>
      <c r="K49" s="217">
        <f t="shared" si="4"/>
        <v>184.33333333333334</v>
      </c>
      <c r="L49" s="186" t="s">
        <v>100</v>
      </c>
    </row>
    <row r="50" spans="1:12" ht="15.75" thickBot="1" x14ac:dyDescent="0.25">
      <c r="A50" s="185">
        <v>21</v>
      </c>
      <c r="B50" s="5" t="s">
        <v>32</v>
      </c>
      <c r="C50" s="189">
        <v>143</v>
      </c>
      <c r="D50" s="188">
        <v>201</v>
      </c>
      <c r="E50" s="189">
        <v>136</v>
      </c>
      <c r="F50" s="189">
        <v>148</v>
      </c>
      <c r="G50" s="189">
        <v>187</v>
      </c>
      <c r="H50" s="189">
        <v>171</v>
      </c>
      <c r="I50" s="189">
        <v>986</v>
      </c>
      <c r="J50" s="189">
        <v>6</v>
      </c>
      <c r="K50" s="217">
        <f t="shared" si="4"/>
        <v>164.33333333333334</v>
      </c>
      <c r="L50" s="186" t="s">
        <v>100</v>
      </c>
    </row>
    <row r="51" spans="1:12" ht="15.75" thickBot="1" x14ac:dyDescent="0.25">
      <c r="A51" s="185">
        <v>22</v>
      </c>
      <c r="B51" s="5" t="s">
        <v>76</v>
      </c>
      <c r="C51" s="189">
        <v>184</v>
      </c>
      <c r="D51" s="189">
        <v>156</v>
      </c>
      <c r="E51" s="189">
        <v>169</v>
      </c>
      <c r="F51" s="189">
        <v>129</v>
      </c>
      <c r="G51" s="189">
        <v>182</v>
      </c>
      <c r="H51" s="188">
        <v>223</v>
      </c>
      <c r="I51" s="189">
        <v>1043</v>
      </c>
      <c r="J51" s="189">
        <v>6</v>
      </c>
      <c r="K51" s="217">
        <f t="shared" si="4"/>
        <v>173.83333333333334</v>
      </c>
      <c r="L51" s="186" t="s">
        <v>100</v>
      </c>
    </row>
    <row r="52" spans="1:12" ht="15.75" thickBot="1" x14ac:dyDescent="0.25">
      <c r="A52" s="185">
        <v>23</v>
      </c>
      <c r="B52" s="5" t="s">
        <v>53</v>
      </c>
      <c r="C52" s="188">
        <v>203</v>
      </c>
      <c r="D52" s="189">
        <v>183</v>
      </c>
      <c r="E52" s="189">
        <v>170</v>
      </c>
      <c r="F52" s="189">
        <v>168</v>
      </c>
      <c r="G52" s="189">
        <v>135</v>
      </c>
      <c r="H52" s="189">
        <v>165</v>
      </c>
      <c r="I52" s="189">
        <v>1024</v>
      </c>
      <c r="J52" s="189">
        <v>6</v>
      </c>
      <c r="K52" s="217">
        <f t="shared" si="4"/>
        <v>170.66666666666666</v>
      </c>
      <c r="L52" s="186" t="s">
        <v>100</v>
      </c>
    </row>
    <row r="53" spans="1:12" ht="15.75" thickBot="1" x14ac:dyDescent="0.25">
      <c r="A53" s="185">
        <v>24</v>
      </c>
      <c r="B53" s="5" t="s">
        <v>81</v>
      </c>
      <c r="C53" s="189">
        <v>185</v>
      </c>
      <c r="D53" s="189">
        <v>184</v>
      </c>
      <c r="E53" s="189">
        <v>153</v>
      </c>
      <c r="F53" s="189">
        <v>164</v>
      </c>
      <c r="G53" s="189">
        <v>181</v>
      </c>
      <c r="H53" s="189">
        <v>142</v>
      </c>
      <c r="I53" s="189">
        <v>1009</v>
      </c>
      <c r="J53" s="189">
        <v>6</v>
      </c>
      <c r="K53" s="217">
        <f t="shared" si="4"/>
        <v>168.16666666666666</v>
      </c>
      <c r="L53" s="186" t="s">
        <v>100</v>
      </c>
    </row>
    <row r="54" spans="1:12" ht="15.75" thickBot="1" x14ac:dyDescent="0.25">
      <c r="A54" s="185">
        <v>25</v>
      </c>
      <c r="B54" s="5" t="s">
        <v>38</v>
      </c>
      <c r="C54" s="189">
        <v>124</v>
      </c>
      <c r="D54" s="189">
        <v>190</v>
      </c>
      <c r="E54" s="189">
        <v>171</v>
      </c>
      <c r="F54" s="189">
        <v>167</v>
      </c>
      <c r="G54" s="189">
        <v>193</v>
      </c>
      <c r="H54" s="189">
        <v>191</v>
      </c>
      <c r="I54" s="189">
        <v>1036</v>
      </c>
      <c r="J54" s="189">
        <v>6</v>
      </c>
      <c r="K54" s="217">
        <f t="shared" si="4"/>
        <v>172.66666666666666</v>
      </c>
      <c r="L54" s="186" t="s">
        <v>100</v>
      </c>
    </row>
    <row r="55" spans="1:12" ht="15.75" thickBot="1" x14ac:dyDescent="0.25">
      <c r="A55" s="185">
        <v>26</v>
      </c>
      <c r="B55" s="5" t="s">
        <v>168</v>
      </c>
      <c r="C55" s="189">
        <v>127</v>
      </c>
      <c r="D55" s="189">
        <v>158</v>
      </c>
      <c r="E55" s="189">
        <v>169</v>
      </c>
      <c r="F55" s="189">
        <v>159</v>
      </c>
      <c r="G55" s="189">
        <v>127</v>
      </c>
      <c r="H55" s="189">
        <v>140</v>
      </c>
      <c r="I55" s="189">
        <v>880</v>
      </c>
      <c r="J55" s="189">
        <v>6</v>
      </c>
      <c r="K55" s="217">
        <f t="shared" si="4"/>
        <v>146.66666666666666</v>
      </c>
      <c r="L55" s="186" t="s">
        <v>100</v>
      </c>
    </row>
    <row r="56" spans="1:12" ht="15.75" thickBot="1" x14ac:dyDescent="0.25">
      <c r="A56" s="185">
        <v>27</v>
      </c>
      <c r="B56" s="5" t="s">
        <v>26</v>
      </c>
      <c r="C56" s="189">
        <v>158</v>
      </c>
      <c r="D56" s="189">
        <v>132</v>
      </c>
      <c r="E56" s="189">
        <v>170</v>
      </c>
      <c r="F56" s="189">
        <v>141</v>
      </c>
      <c r="G56" s="189">
        <v>110</v>
      </c>
      <c r="H56" s="189">
        <v>157</v>
      </c>
      <c r="I56" s="189">
        <v>868</v>
      </c>
      <c r="J56" s="189">
        <v>6</v>
      </c>
      <c r="K56" s="217">
        <f t="shared" si="4"/>
        <v>144.66666666666666</v>
      </c>
      <c r="L56" s="186" t="s">
        <v>100</v>
      </c>
    </row>
    <row r="57" spans="1:12" ht="15.75" thickBot="1" x14ac:dyDescent="0.25">
      <c r="A57" s="185">
        <v>28</v>
      </c>
      <c r="B57" s="5" t="s">
        <v>148</v>
      </c>
      <c r="C57" s="189">
        <v>167</v>
      </c>
      <c r="D57" s="189">
        <v>148</v>
      </c>
      <c r="E57" s="189">
        <v>165</v>
      </c>
      <c r="F57" s="189">
        <v>158</v>
      </c>
      <c r="G57" s="189">
        <v>150</v>
      </c>
      <c r="H57" s="189">
        <v>146</v>
      </c>
      <c r="I57" s="189">
        <v>934</v>
      </c>
      <c r="J57" s="189">
        <v>6</v>
      </c>
      <c r="K57" s="217">
        <f t="shared" si="4"/>
        <v>155.66666666666666</v>
      </c>
      <c r="L57" s="186" t="s">
        <v>100</v>
      </c>
    </row>
    <row r="58" spans="1:12" ht="15.75" thickBot="1" x14ac:dyDescent="0.25">
      <c r="A58" s="185">
        <v>29</v>
      </c>
      <c r="B58" s="5" t="s">
        <v>45</v>
      </c>
      <c r="C58" s="189">
        <v>135</v>
      </c>
      <c r="D58" s="189">
        <v>193</v>
      </c>
      <c r="E58" s="189">
        <v>166</v>
      </c>
      <c r="F58" s="189">
        <v>157</v>
      </c>
      <c r="G58" s="189">
        <v>139</v>
      </c>
      <c r="H58" s="189">
        <v>192</v>
      </c>
      <c r="I58" s="189">
        <v>982</v>
      </c>
      <c r="J58" s="189">
        <v>6</v>
      </c>
      <c r="K58" s="217">
        <f t="shared" si="4"/>
        <v>163.66666666666666</v>
      </c>
      <c r="L58" s="186" t="s">
        <v>100</v>
      </c>
    </row>
    <row r="59" spans="1:12" ht="15.75" thickBot="1" x14ac:dyDescent="0.25">
      <c r="A59" s="185">
        <v>30</v>
      </c>
      <c r="B59" s="5" t="s">
        <v>140</v>
      </c>
      <c r="C59" s="189">
        <v>128</v>
      </c>
      <c r="D59" s="189">
        <v>190</v>
      </c>
      <c r="E59" s="189">
        <v>191</v>
      </c>
      <c r="F59" s="189">
        <v>158</v>
      </c>
      <c r="G59" s="189">
        <v>127</v>
      </c>
      <c r="H59" s="189">
        <v>169</v>
      </c>
      <c r="I59" s="189">
        <v>963</v>
      </c>
      <c r="J59" s="189">
        <v>6</v>
      </c>
      <c r="K59" s="217">
        <f t="shared" si="4"/>
        <v>160.5</v>
      </c>
      <c r="L59" s="186" t="s">
        <v>100</v>
      </c>
    </row>
    <row r="60" spans="1:12" ht="15.75" thickBot="1" x14ac:dyDescent="0.25">
      <c r="A60" s="185">
        <v>31</v>
      </c>
      <c r="B60" s="5" t="s">
        <v>69</v>
      </c>
      <c r="C60" s="189">
        <v>163</v>
      </c>
      <c r="D60" s="189">
        <v>181</v>
      </c>
      <c r="E60" s="189">
        <v>113</v>
      </c>
      <c r="F60" s="189">
        <v>149</v>
      </c>
      <c r="G60" s="189">
        <v>140</v>
      </c>
      <c r="H60" s="189">
        <v>138</v>
      </c>
      <c r="I60" s="189">
        <v>884</v>
      </c>
      <c r="J60" s="189">
        <v>6</v>
      </c>
      <c r="K60" s="217">
        <f t="shared" si="4"/>
        <v>147.33333333333334</v>
      </c>
      <c r="L60" s="186" t="s">
        <v>100</v>
      </c>
    </row>
    <row r="61" spans="1:12" ht="15.75" thickBot="1" x14ac:dyDescent="0.25">
      <c r="A61" s="185">
        <v>32</v>
      </c>
      <c r="B61" s="5" t="s">
        <v>209</v>
      </c>
      <c r="C61" s="189">
        <v>132</v>
      </c>
      <c r="D61" s="189">
        <v>133</v>
      </c>
      <c r="E61" s="189">
        <v>176</v>
      </c>
      <c r="F61" s="189">
        <v>122</v>
      </c>
      <c r="G61" s="189">
        <v>156</v>
      </c>
      <c r="H61" s="189">
        <v>153</v>
      </c>
      <c r="I61" s="189">
        <v>872</v>
      </c>
      <c r="J61" s="189">
        <v>6</v>
      </c>
      <c r="K61" s="217">
        <f t="shared" si="4"/>
        <v>145.33333333333334</v>
      </c>
      <c r="L61" s="186" t="s">
        <v>100</v>
      </c>
    </row>
    <row r="62" spans="1:12" ht="15.75" thickBot="1" x14ac:dyDescent="0.25">
      <c r="A62" s="185">
        <v>33</v>
      </c>
      <c r="B62" s="5" t="s">
        <v>46</v>
      </c>
      <c r="C62" s="189">
        <v>175</v>
      </c>
      <c r="D62" s="189">
        <v>175</v>
      </c>
      <c r="E62" s="189">
        <v>126</v>
      </c>
      <c r="F62" s="189">
        <v>144</v>
      </c>
      <c r="G62" s="189">
        <v>163</v>
      </c>
      <c r="H62" s="189">
        <v>164</v>
      </c>
      <c r="I62" s="189">
        <v>947</v>
      </c>
      <c r="J62" s="189">
        <v>6</v>
      </c>
      <c r="K62" s="217">
        <f t="shared" si="4"/>
        <v>157.83333333333334</v>
      </c>
      <c r="L62" s="186" t="s">
        <v>100</v>
      </c>
    </row>
    <row r="63" spans="1:12" ht="15.75" thickBot="1" x14ac:dyDescent="0.25">
      <c r="A63" s="185">
        <v>34</v>
      </c>
      <c r="B63" s="5" t="s">
        <v>171</v>
      </c>
      <c r="C63" s="189">
        <v>150</v>
      </c>
      <c r="D63" s="189">
        <v>128</v>
      </c>
      <c r="E63" s="189">
        <v>158</v>
      </c>
      <c r="F63" s="189">
        <v>143</v>
      </c>
      <c r="G63" s="189">
        <v>138</v>
      </c>
      <c r="H63" s="189">
        <v>145</v>
      </c>
      <c r="I63" s="189">
        <v>862</v>
      </c>
      <c r="J63" s="189">
        <v>6</v>
      </c>
      <c r="K63" s="217">
        <f t="shared" si="4"/>
        <v>143.66666666666666</v>
      </c>
      <c r="L63" s="186" t="s">
        <v>100</v>
      </c>
    </row>
    <row r="64" spans="1:12" ht="15.75" thickBot="1" x14ac:dyDescent="0.25">
      <c r="A64" s="185">
        <v>35</v>
      </c>
      <c r="B64" s="5" t="s">
        <v>141</v>
      </c>
      <c r="C64" s="189">
        <v>144</v>
      </c>
      <c r="D64" s="189">
        <v>129</v>
      </c>
      <c r="E64" s="189">
        <v>174</v>
      </c>
      <c r="F64" s="189">
        <v>137</v>
      </c>
      <c r="G64" s="189">
        <v>172</v>
      </c>
      <c r="H64" s="189">
        <v>130</v>
      </c>
      <c r="I64" s="189">
        <v>886</v>
      </c>
      <c r="J64" s="189">
        <v>6</v>
      </c>
      <c r="K64" s="217">
        <f t="shared" si="4"/>
        <v>147.66666666666666</v>
      </c>
      <c r="L64" s="186" t="s">
        <v>100</v>
      </c>
    </row>
    <row r="65" spans="1:12" ht="15.75" thickBot="1" x14ac:dyDescent="0.25">
      <c r="A65" s="185">
        <v>36</v>
      </c>
      <c r="B65" s="5" t="s">
        <v>147</v>
      </c>
      <c r="C65" s="189">
        <v>127</v>
      </c>
      <c r="D65" s="189">
        <v>184</v>
      </c>
      <c r="E65" s="189">
        <v>157</v>
      </c>
      <c r="F65" s="189">
        <v>169</v>
      </c>
      <c r="G65" s="189">
        <v>164</v>
      </c>
      <c r="H65" s="189">
        <v>147</v>
      </c>
      <c r="I65" s="189">
        <v>948</v>
      </c>
      <c r="J65" s="189">
        <v>6</v>
      </c>
      <c r="K65" s="217">
        <f t="shared" si="4"/>
        <v>158</v>
      </c>
      <c r="L65" s="186" t="s">
        <v>100</v>
      </c>
    </row>
    <row r="66" spans="1:12" ht="15.75" thickBot="1" x14ac:dyDescent="0.25">
      <c r="A66" s="185">
        <v>37</v>
      </c>
      <c r="B66" s="5" t="s">
        <v>170</v>
      </c>
      <c r="C66" s="189">
        <v>157</v>
      </c>
      <c r="D66" s="189">
        <v>150</v>
      </c>
      <c r="E66" s="189">
        <v>151</v>
      </c>
      <c r="F66" s="189">
        <v>149</v>
      </c>
      <c r="G66" s="189">
        <v>130</v>
      </c>
      <c r="H66" s="189">
        <v>146</v>
      </c>
      <c r="I66" s="189">
        <v>883</v>
      </c>
      <c r="J66" s="189">
        <v>6</v>
      </c>
      <c r="K66" s="217">
        <f t="shared" si="4"/>
        <v>147.16666666666666</v>
      </c>
      <c r="L66" s="186" t="s">
        <v>100</v>
      </c>
    </row>
    <row r="67" spans="1:12" ht="15.75" thickBot="1" x14ac:dyDescent="0.25">
      <c r="A67" s="185">
        <v>38</v>
      </c>
      <c r="B67" s="5" t="s">
        <v>167</v>
      </c>
      <c r="C67" s="189">
        <v>121</v>
      </c>
      <c r="D67" s="189">
        <v>142</v>
      </c>
      <c r="E67" s="189">
        <v>126</v>
      </c>
      <c r="F67" s="189">
        <v>152</v>
      </c>
      <c r="G67" s="189">
        <v>142</v>
      </c>
      <c r="H67" s="189">
        <v>137</v>
      </c>
      <c r="I67" s="189">
        <v>820</v>
      </c>
      <c r="J67" s="189">
        <v>6</v>
      </c>
      <c r="K67" s="217">
        <f t="shared" si="4"/>
        <v>136.66666666666666</v>
      </c>
      <c r="L67" s="186" t="s">
        <v>100</v>
      </c>
    </row>
    <row r="68" spans="1:12" ht="15.75" thickBot="1" x14ac:dyDescent="0.25">
      <c r="A68" s="185">
        <v>39</v>
      </c>
      <c r="B68" s="5" t="s">
        <v>139</v>
      </c>
      <c r="C68" s="189">
        <v>133</v>
      </c>
      <c r="D68" s="189">
        <v>124</v>
      </c>
      <c r="E68" s="189">
        <v>147</v>
      </c>
      <c r="F68" s="189">
        <v>130</v>
      </c>
      <c r="G68" s="189">
        <v>130</v>
      </c>
      <c r="H68" s="189">
        <v>164</v>
      </c>
      <c r="I68" s="189">
        <v>828</v>
      </c>
      <c r="J68" s="189">
        <v>6</v>
      </c>
      <c r="K68" s="217">
        <f t="shared" si="4"/>
        <v>138</v>
      </c>
      <c r="L68" s="186" t="s">
        <v>100</v>
      </c>
    </row>
    <row r="69" spans="1:12" ht="15.75" thickBot="1" x14ac:dyDescent="0.25">
      <c r="A69" s="185">
        <v>40</v>
      </c>
      <c r="B69" s="5" t="s">
        <v>94</v>
      </c>
      <c r="C69" s="189">
        <v>152</v>
      </c>
      <c r="D69" s="189">
        <v>148</v>
      </c>
      <c r="E69" s="189">
        <v>146</v>
      </c>
      <c r="F69" s="189">
        <v>147</v>
      </c>
      <c r="G69" s="189">
        <v>153</v>
      </c>
      <c r="H69" s="189">
        <v>144</v>
      </c>
      <c r="I69" s="189">
        <v>890</v>
      </c>
      <c r="J69" s="189">
        <v>6</v>
      </c>
      <c r="K69" s="217">
        <f t="shared" si="4"/>
        <v>148.33333333333334</v>
      </c>
      <c r="L69" s="186" t="s">
        <v>100</v>
      </c>
    </row>
    <row r="70" spans="1:12" ht="15.75" thickBot="1" x14ac:dyDescent="0.25">
      <c r="A70" s="185">
        <v>41</v>
      </c>
      <c r="B70" s="5" t="s">
        <v>67</v>
      </c>
      <c r="C70" s="189">
        <v>143</v>
      </c>
      <c r="D70" s="189">
        <v>139</v>
      </c>
      <c r="E70" s="189">
        <v>128</v>
      </c>
      <c r="F70" s="189">
        <v>191</v>
      </c>
      <c r="G70" s="189">
        <v>143</v>
      </c>
      <c r="H70" s="189">
        <v>162</v>
      </c>
      <c r="I70" s="189">
        <v>906</v>
      </c>
      <c r="J70" s="189">
        <v>6</v>
      </c>
      <c r="K70" s="217">
        <f t="shared" si="4"/>
        <v>151</v>
      </c>
      <c r="L70" s="186" t="s">
        <v>100</v>
      </c>
    </row>
    <row r="71" spans="1:12" ht="15.75" thickBot="1" x14ac:dyDescent="0.25">
      <c r="A71" s="185">
        <v>42</v>
      </c>
      <c r="B71" s="5" t="s">
        <v>66</v>
      </c>
      <c r="C71" s="189">
        <v>124</v>
      </c>
      <c r="D71" s="189">
        <v>144</v>
      </c>
      <c r="E71" s="189">
        <v>117</v>
      </c>
      <c r="F71" s="189">
        <v>112</v>
      </c>
      <c r="G71" s="189">
        <v>124</v>
      </c>
      <c r="H71" s="189">
        <v>120</v>
      </c>
      <c r="I71" s="189">
        <v>741</v>
      </c>
      <c r="J71" s="189">
        <v>6</v>
      </c>
      <c r="K71" s="217">
        <f t="shared" si="4"/>
        <v>123.5</v>
      </c>
      <c r="L71" s="186" t="s">
        <v>100</v>
      </c>
    </row>
    <row r="72" spans="1:12" ht="15.75" thickBot="1" x14ac:dyDescent="0.25">
      <c r="A72" s="185">
        <v>43</v>
      </c>
      <c r="B72" s="5" t="s">
        <v>144</v>
      </c>
      <c r="C72" s="189">
        <v>88</v>
      </c>
      <c r="D72" s="189">
        <v>89</v>
      </c>
      <c r="E72" s="189">
        <v>93</v>
      </c>
      <c r="F72" s="189">
        <v>86</v>
      </c>
      <c r="G72" s="189">
        <v>111</v>
      </c>
      <c r="H72" s="189">
        <v>119</v>
      </c>
      <c r="I72" s="189">
        <v>586</v>
      </c>
      <c r="J72" s="189">
        <v>6</v>
      </c>
      <c r="K72" s="217">
        <f t="shared" si="4"/>
        <v>97.666666666666671</v>
      </c>
      <c r="L72" s="186" t="s">
        <v>100</v>
      </c>
    </row>
    <row r="73" spans="1:12" ht="15.75" thickBot="1" x14ac:dyDescent="0.25">
      <c r="A73" s="273"/>
      <c r="B73" s="223"/>
      <c r="C73" s="224">
        <f>SUM(C30:C72)</f>
        <v>6346</v>
      </c>
      <c r="D73" s="224">
        <f t="shared" ref="D73:H73" si="5">SUM(D30:D72)</f>
        <v>6674</v>
      </c>
      <c r="E73" s="224">
        <f t="shared" si="5"/>
        <v>6591</v>
      </c>
      <c r="F73" s="224">
        <f t="shared" si="5"/>
        <v>6595</v>
      </c>
      <c r="G73" s="224">
        <f t="shared" si="5"/>
        <v>6425</v>
      </c>
      <c r="H73" s="224">
        <f t="shared" si="5"/>
        <v>6570</v>
      </c>
      <c r="I73" s="189"/>
      <c r="J73" s="189"/>
      <c r="K73" s="217"/>
    </row>
    <row r="74" spans="1:12" ht="16.5" thickBot="1" x14ac:dyDescent="0.25">
      <c r="A74" s="226"/>
      <c r="B74" s="206" t="s">
        <v>95</v>
      </c>
      <c r="C74" s="207">
        <f>COUNTIF(C30:H72,"&gt;199")</f>
        <v>10</v>
      </c>
      <c r="D74" s="227"/>
      <c r="E74" s="227"/>
      <c r="F74" s="227"/>
      <c r="G74" s="227"/>
      <c r="H74" s="227"/>
      <c r="I74" s="216">
        <f>SUM(I30:I72)</f>
        <v>39201</v>
      </c>
      <c r="J74" s="216">
        <f>SUM(J30:J72)</f>
        <v>258</v>
      </c>
      <c r="K74" s="225">
        <f>SUM(I74/J74)</f>
        <v>151.94186046511629</v>
      </c>
    </row>
    <row r="75" spans="1:12" ht="18.75" thickBot="1" x14ac:dyDescent="0.25">
      <c r="A75" s="221" t="s">
        <v>220</v>
      </c>
      <c r="B75" s="222" t="s">
        <v>2</v>
      </c>
      <c r="C75" s="221" t="s">
        <v>3</v>
      </c>
      <c r="D75" s="221" t="s">
        <v>4</v>
      </c>
      <c r="E75" s="221" t="s">
        <v>5</v>
      </c>
      <c r="F75" s="221" t="s">
        <v>6</v>
      </c>
      <c r="G75" s="221" t="s">
        <v>7</v>
      </c>
      <c r="H75" s="221" t="s">
        <v>8</v>
      </c>
      <c r="I75" s="221" t="s">
        <v>176</v>
      </c>
      <c r="J75" s="221" t="s">
        <v>62</v>
      </c>
      <c r="K75" s="221" t="s">
        <v>103</v>
      </c>
    </row>
    <row r="76" spans="1:12" ht="15.75" thickBot="1" x14ac:dyDescent="0.25">
      <c r="A76" s="185">
        <v>1</v>
      </c>
      <c r="B76" s="5" t="s">
        <v>52</v>
      </c>
      <c r="C76" s="189">
        <v>192</v>
      </c>
      <c r="D76" s="189">
        <v>183</v>
      </c>
      <c r="E76" s="189">
        <v>143</v>
      </c>
      <c r="F76" s="189">
        <v>148</v>
      </c>
      <c r="G76" s="189">
        <v>153</v>
      </c>
      <c r="H76" s="189">
        <v>173</v>
      </c>
      <c r="I76" s="189">
        <v>992</v>
      </c>
      <c r="J76" s="189">
        <v>6</v>
      </c>
      <c r="K76" s="217">
        <f t="shared" ref="K76:K98" si="6">SUM(I76/J76)</f>
        <v>165.33333333333334</v>
      </c>
      <c r="L76" s="186" t="s">
        <v>102</v>
      </c>
    </row>
    <row r="77" spans="1:12" ht="15.75" thickBot="1" x14ac:dyDescent="0.25">
      <c r="A77" s="185">
        <v>2</v>
      </c>
      <c r="B77" s="5" t="s">
        <v>204</v>
      </c>
      <c r="C77" s="189">
        <v>134</v>
      </c>
      <c r="D77" s="189">
        <v>163</v>
      </c>
      <c r="E77" s="189">
        <v>127</v>
      </c>
      <c r="F77" s="189">
        <v>134</v>
      </c>
      <c r="G77" s="189">
        <v>124</v>
      </c>
      <c r="H77" s="189">
        <v>138</v>
      </c>
      <c r="I77" s="189">
        <v>820</v>
      </c>
      <c r="J77" s="189">
        <v>6</v>
      </c>
      <c r="K77" s="217">
        <f t="shared" si="6"/>
        <v>136.66666666666666</v>
      </c>
      <c r="L77" s="186" t="s">
        <v>102</v>
      </c>
    </row>
    <row r="78" spans="1:12" ht="15.75" thickBot="1" x14ac:dyDescent="0.25">
      <c r="A78" s="185">
        <v>3</v>
      </c>
      <c r="B78" s="5" t="s">
        <v>17</v>
      </c>
      <c r="C78" s="189">
        <v>145</v>
      </c>
      <c r="D78" s="189">
        <v>128</v>
      </c>
      <c r="E78" s="189">
        <v>100</v>
      </c>
      <c r="F78" s="189">
        <v>134</v>
      </c>
      <c r="G78" s="189">
        <v>115</v>
      </c>
      <c r="H78" s="189">
        <v>121</v>
      </c>
      <c r="I78" s="189">
        <v>743</v>
      </c>
      <c r="J78" s="189">
        <v>6</v>
      </c>
      <c r="K78" s="217">
        <f t="shared" si="6"/>
        <v>123.83333333333333</v>
      </c>
      <c r="L78" s="186" t="s">
        <v>102</v>
      </c>
    </row>
    <row r="79" spans="1:12" ht="15.75" thickBot="1" x14ac:dyDescent="0.25">
      <c r="A79" s="185">
        <v>4</v>
      </c>
      <c r="B79" s="5" t="s">
        <v>16</v>
      </c>
      <c r="C79" s="189">
        <v>145</v>
      </c>
      <c r="D79" s="189">
        <v>115</v>
      </c>
      <c r="E79" s="189">
        <v>109</v>
      </c>
      <c r="F79" s="189">
        <v>145</v>
      </c>
      <c r="G79" s="189">
        <v>118</v>
      </c>
      <c r="H79" s="189">
        <v>130</v>
      </c>
      <c r="I79" s="189">
        <v>762</v>
      </c>
      <c r="J79" s="189">
        <v>6</v>
      </c>
      <c r="K79" s="217">
        <f t="shared" si="6"/>
        <v>127</v>
      </c>
      <c r="L79" s="186" t="s">
        <v>102</v>
      </c>
    </row>
    <row r="80" spans="1:12" ht="15.75" thickBot="1" x14ac:dyDescent="0.25">
      <c r="A80" s="185">
        <v>5</v>
      </c>
      <c r="B80" s="5" t="s">
        <v>70</v>
      </c>
      <c r="C80" s="189">
        <v>130</v>
      </c>
      <c r="D80" s="189">
        <v>133</v>
      </c>
      <c r="E80" s="189">
        <v>113</v>
      </c>
      <c r="F80" s="189">
        <v>137</v>
      </c>
      <c r="G80" s="189">
        <v>100</v>
      </c>
      <c r="H80" s="189">
        <v>112</v>
      </c>
      <c r="I80" s="189">
        <v>725</v>
      </c>
      <c r="J80" s="189">
        <v>6</v>
      </c>
      <c r="K80" s="217">
        <f t="shared" si="6"/>
        <v>120.83333333333333</v>
      </c>
      <c r="L80" s="186" t="s">
        <v>102</v>
      </c>
    </row>
    <row r="81" spans="1:12" ht="15.75" thickBot="1" x14ac:dyDescent="0.25">
      <c r="A81" s="185">
        <v>6</v>
      </c>
      <c r="B81" s="5" t="s">
        <v>205</v>
      </c>
      <c r="C81" s="189">
        <v>102</v>
      </c>
      <c r="D81" s="189">
        <v>99</v>
      </c>
      <c r="E81" s="189">
        <v>122</v>
      </c>
      <c r="F81" s="189">
        <v>122</v>
      </c>
      <c r="G81" s="189">
        <v>127</v>
      </c>
      <c r="H81" s="189">
        <v>87</v>
      </c>
      <c r="I81" s="189">
        <v>659</v>
      </c>
      <c r="J81" s="189">
        <v>6</v>
      </c>
      <c r="K81" s="217">
        <f t="shared" si="6"/>
        <v>109.83333333333333</v>
      </c>
      <c r="L81" s="186" t="s">
        <v>102</v>
      </c>
    </row>
    <row r="82" spans="1:12" ht="15.75" thickBot="1" x14ac:dyDescent="0.25">
      <c r="A82" s="185">
        <v>7</v>
      </c>
      <c r="B82" s="5" t="s">
        <v>206</v>
      </c>
      <c r="C82" s="189">
        <v>90</v>
      </c>
      <c r="D82" s="189">
        <v>84</v>
      </c>
      <c r="E82" s="189">
        <v>89</v>
      </c>
      <c r="F82" s="189">
        <v>122</v>
      </c>
      <c r="G82" s="189">
        <v>85</v>
      </c>
      <c r="H82" s="189">
        <v>124</v>
      </c>
      <c r="I82" s="189">
        <v>594</v>
      </c>
      <c r="J82" s="189">
        <v>6</v>
      </c>
      <c r="K82" s="217">
        <f t="shared" si="6"/>
        <v>99</v>
      </c>
      <c r="L82" s="186" t="s">
        <v>102</v>
      </c>
    </row>
    <row r="83" spans="1:12" ht="15.75" thickBot="1" x14ac:dyDescent="0.25">
      <c r="A83" s="185">
        <v>1</v>
      </c>
      <c r="B83" s="5" t="s">
        <v>34</v>
      </c>
      <c r="C83" s="189">
        <v>179</v>
      </c>
      <c r="D83" s="189">
        <v>157</v>
      </c>
      <c r="E83" s="189">
        <v>138</v>
      </c>
      <c r="F83" s="189">
        <v>155</v>
      </c>
      <c r="G83" s="189">
        <v>176</v>
      </c>
      <c r="H83" s="188">
        <v>216</v>
      </c>
      <c r="I83" s="189">
        <v>1021</v>
      </c>
      <c r="J83" s="189">
        <v>6</v>
      </c>
      <c r="K83" s="217">
        <f t="shared" si="6"/>
        <v>170.16666666666666</v>
      </c>
      <c r="L83" s="186" t="s">
        <v>102</v>
      </c>
    </row>
    <row r="84" spans="1:12" ht="15.75" thickBot="1" x14ac:dyDescent="0.25">
      <c r="A84" s="185">
        <v>2</v>
      </c>
      <c r="B84" s="5" t="s">
        <v>11</v>
      </c>
      <c r="C84" s="189">
        <v>152</v>
      </c>
      <c r="D84" s="189">
        <v>172</v>
      </c>
      <c r="E84" s="189">
        <v>149</v>
      </c>
      <c r="F84" s="189">
        <v>159</v>
      </c>
      <c r="G84" s="189">
        <v>166</v>
      </c>
      <c r="H84" s="189">
        <v>172</v>
      </c>
      <c r="I84" s="189">
        <v>970</v>
      </c>
      <c r="J84" s="189">
        <v>6</v>
      </c>
      <c r="K84" s="217">
        <f t="shared" si="6"/>
        <v>161.66666666666666</v>
      </c>
      <c r="L84" s="186" t="s">
        <v>102</v>
      </c>
    </row>
    <row r="85" spans="1:12" ht="15.75" thickBot="1" x14ac:dyDescent="0.25">
      <c r="A85" s="185">
        <v>3</v>
      </c>
      <c r="B85" s="5" t="s">
        <v>36</v>
      </c>
      <c r="C85" s="189">
        <v>138</v>
      </c>
      <c r="D85" s="189">
        <v>167</v>
      </c>
      <c r="E85" s="189">
        <v>158</v>
      </c>
      <c r="F85" s="189">
        <v>185</v>
      </c>
      <c r="G85" s="189">
        <v>155</v>
      </c>
      <c r="H85" s="189">
        <v>119</v>
      </c>
      <c r="I85" s="189">
        <v>922</v>
      </c>
      <c r="J85" s="189">
        <v>6</v>
      </c>
      <c r="K85" s="217">
        <f t="shared" si="6"/>
        <v>153.66666666666666</v>
      </c>
      <c r="L85" s="186" t="s">
        <v>102</v>
      </c>
    </row>
    <row r="86" spans="1:12" ht="15.75" thickBot="1" x14ac:dyDescent="0.25">
      <c r="A86" s="185">
        <v>4</v>
      </c>
      <c r="B86" s="5" t="s">
        <v>14</v>
      </c>
      <c r="C86" s="189">
        <v>159</v>
      </c>
      <c r="D86" s="189">
        <v>188</v>
      </c>
      <c r="E86" s="189">
        <v>161</v>
      </c>
      <c r="F86" s="189">
        <v>153</v>
      </c>
      <c r="G86" s="189">
        <v>134</v>
      </c>
      <c r="H86" s="189">
        <v>165</v>
      </c>
      <c r="I86" s="189">
        <v>960</v>
      </c>
      <c r="J86" s="189">
        <v>6</v>
      </c>
      <c r="K86" s="217">
        <f t="shared" si="6"/>
        <v>160</v>
      </c>
      <c r="L86" s="186" t="s">
        <v>102</v>
      </c>
    </row>
    <row r="87" spans="1:12" ht="15.75" thickBot="1" x14ac:dyDescent="0.25">
      <c r="A87" s="185">
        <v>5</v>
      </c>
      <c r="B87" s="5" t="s">
        <v>164</v>
      </c>
      <c r="C87" s="189">
        <v>176</v>
      </c>
      <c r="D87" s="189">
        <v>156</v>
      </c>
      <c r="E87" s="189">
        <v>169</v>
      </c>
      <c r="F87" s="189">
        <v>145</v>
      </c>
      <c r="G87" s="189">
        <v>121</v>
      </c>
      <c r="H87" s="189">
        <v>192</v>
      </c>
      <c r="I87" s="189">
        <v>959</v>
      </c>
      <c r="J87" s="189">
        <v>6</v>
      </c>
      <c r="K87" s="217">
        <f t="shared" si="6"/>
        <v>159.83333333333334</v>
      </c>
      <c r="L87" s="186" t="s">
        <v>102</v>
      </c>
    </row>
    <row r="88" spans="1:12" ht="15.75" thickBot="1" x14ac:dyDescent="0.25">
      <c r="A88" s="185">
        <v>6</v>
      </c>
      <c r="B88" s="5" t="s">
        <v>203</v>
      </c>
      <c r="C88" s="189">
        <v>177</v>
      </c>
      <c r="D88" s="189">
        <v>134</v>
      </c>
      <c r="E88" s="189">
        <v>165</v>
      </c>
      <c r="F88" s="189">
        <v>155</v>
      </c>
      <c r="G88" s="189">
        <v>179</v>
      </c>
      <c r="H88" s="189">
        <v>176</v>
      </c>
      <c r="I88" s="189">
        <v>986</v>
      </c>
      <c r="J88" s="189">
        <v>6</v>
      </c>
      <c r="K88" s="217">
        <f t="shared" si="6"/>
        <v>164.33333333333334</v>
      </c>
      <c r="L88" s="186" t="s">
        <v>102</v>
      </c>
    </row>
    <row r="89" spans="1:12" ht="15.75" thickBot="1" x14ac:dyDescent="0.25">
      <c r="A89" s="185">
        <v>7</v>
      </c>
      <c r="B89" s="5" t="s">
        <v>201</v>
      </c>
      <c r="C89" s="189">
        <v>145</v>
      </c>
      <c r="D89" s="189">
        <v>182</v>
      </c>
      <c r="E89" s="189">
        <v>170</v>
      </c>
      <c r="F89" s="189">
        <v>134</v>
      </c>
      <c r="G89" s="189">
        <v>135</v>
      </c>
      <c r="H89" s="189">
        <v>146</v>
      </c>
      <c r="I89" s="189">
        <v>912</v>
      </c>
      <c r="J89" s="189">
        <v>6</v>
      </c>
      <c r="K89" s="217">
        <f t="shared" si="6"/>
        <v>152</v>
      </c>
      <c r="L89" s="186" t="s">
        <v>102</v>
      </c>
    </row>
    <row r="90" spans="1:12" ht="15.75" thickBot="1" x14ac:dyDescent="0.25">
      <c r="A90" s="185">
        <v>8</v>
      </c>
      <c r="B90" s="5" t="s">
        <v>37</v>
      </c>
      <c r="C90" s="189">
        <v>175</v>
      </c>
      <c r="D90" s="189">
        <v>143</v>
      </c>
      <c r="E90" s="189">
        <v>137</v>
      </c>
      <c r="F90" s="189">
        <v>187</v>
      </c>
      <c r="G90" s="189">
        <v>151</v>
      </c>
      <c r="H90" s="189">
        <v>145</v>
      </c>
      <c r="I90" s="189">
        <v>938</v>
      </c>
      <c r="J90" s="189">
        <v>6</v>
      </c>
      <c r="K90" s="217">
        <f t="shared" si="6"/>
        <v>156.33333333333334</v>
      </c>
      <c r="L90" s="186" t="s">
        <v>102</v>
      </c>
    </row>
    <row r="91" spans="1:12" ht="15.75" thickBot="1" x14ac:dyDescent="0.25">
      <c r="A91" s="185">
        <v>9</v>
      </c>
      <c r="B91" s="5" t="s">
        <v>35</v>
      </c>
      <c r="C91" s="189">
        <v>162</v>
      </c>
      <c r="D91" s="189">
        <v>167</v>
      </c>
      <c r="E91" s="189">
        <v>148</v>
      </c>
      <c r="F91" s="189">
        <v>162</v>
      </c>
      <c r="G91" s="189">
        <v>172</v>
      </c>
      <c r="H91" s="189">
        <v>167</v>
      </c>
      <c r="I91" s="189">
        <v>978</v>
      </c>
      <c r="J91" s="189">
        <v>6</v>
      </c>
      <c r="K91" s="217">
        <f t="shared" si="6"/>
        <v>163</v>
      </c>
      <c r="L91" s="186" t="s">
        <v>102</v>
      </c>
    </row>
    <row r="92" spans="1:12" ht="15.75" thickBot="1" x14ac:dyDescent="0.25">
      <c r="A92" s="185">
        <v>10</v>
      </c>
      <c r="B92" s="5" t="s">
        <v>47</v>
      </c>
      <c r="C92" s="189">
        <v>143</v>
      </c>
      <c r="D92" s="188">
        <v>203</v>
      </c>
      <c r="E92" s="189">
        <v>151</v>
      </c>
      <c r="F92" s="189">
        <v>147</v>
      </c>
      <c r="G92" s="189">
        <v>146</v>
      </c>
      <c r="H92" s="189">
        <v>161</v>
      </c>
      <c r="I92" s="189">
        <v>951</v>
      </c>
      <c r="J92" s="189">
        <v>6</v>
      </c>
      <c r="K92" s="217">
        <f t="shared" si="6"/>
        <v>158.5</v>
      </c>
      <c r="L92" s="186" t="s">
        <v>102</v>
      </c>
    </row>
    <row r="93" spans="1:12" ht="15.75" thickBot="1" x14ac:dyDescent="0.25">
      <c r="A93" s="185">
        <v>11</v>
      </c>
      <c r="B93" s="5" t="s">
        <v>215</v>
      </c>
      <c r="C93" s="189">
        <v>138</v>
      </c>
      <c r="D93" s="189">
        <v>108</v>
      </c>
      <c r="E93" s="189">
        <v>138</v>
      </c>
      <c r="F93" s="189">
        <v>145</v>
      </c>
      <c r="G93" s="189">
        <v>194</v>
      </c>
      <c r="H93" s="189">
        <v>140</v>
      </c>
      <c r="I93" s="189">
        <v>863</v>
      </c>
      <c r="J93" s="189">
        <v>6</v>
      </c>
      <c r="K93" s="217">
        <f t="shared" si="6"/>
        <v>143.83333333333334</v>
      </c>
      <c r="L93" s="186" t="s">
        <v>102</v>
      </c>
    </row>
    <row r="94" spans="1:12" ht="15.75" thickBot="1" x14ac:dyDescent="0.25">
      <c r="A94" s="185">
        <v>12</v>
      </c>
      <c r="B94" s="5" t="s">
        <v>161</v>
      </c>
      <c r="C94" s="189">
        <v>130</v>
      </c>
      <c r="D94" s="189">
        <v>143</v>
      </c>
      <c r="E94" s="189">
        <v>169</v>
      </c>
      <c r="F94" s="189">
        <v>127</v>
      </c>
      <c r="G94" s="189">
        <v>158</v>
      </c>
      <c r="H94" s="189">
        <v>141</v>
      </c>
      <c r="I94" s="189">
        <v>868</v>
      </c>
      <c r="J94" s="189">
        <v>6</v>
      </c>
      <c r="K94" s="217">
        <f t="shared" si="6"/>
        <v>144.66666666666666</v>
      </c>
      <c r="L94" s="186" t="s">
        <v>102</v>
      </c>
    </row>
    <row r="95" spans="1:12" ht="15.75" thickBot="1" x14ac:dyDescent="0.25">
      <c r="A95" s="185">
        <v>13</v>
      </c>
      <c r="B95" s="5" t="s">
        <v>15</v>
      </c>
      <c r="C95" s="189">
        <v>119</v>
      </c>
      <c r="D95" s="189">
        <v>172</v>
      </c>
      <c r="E95" s="189">
        <v>152</v>
      </c>
      <c r="F95" s="189">
        <v>135</v>
      </c>
      <c r="G95" s="189">
        <v>173</v>
      </c>
      <c r="H95" s="189">
        <v>157</v>
      </c>
      <c r="I95" s="189">
        <v>908</v>
      </c>
      <c r="J95" s="189">
        <v>6</v>
      </c>
      <c r="K95" s="217">
        <f t="shared" si="6"/>
        <v>151.33333333333334</v>
      </c>
      <c r="L95" s="186" t="s">
        <v>102</v>
      </c>
    </row>
    <row r="96" spans="1:12" ht="15.75" thickBot="1" x14ac:dyDescent="0.25">
      <c r="A96" s="185">
        <v>14</v>
      </c>
      <c r="B96" s="5" t="s">
        <v>50</v>
      </c>
      <c r="C96" s="189">
        <v>138</v>
      </c>
      <c r="D96" s="189">
        <v>132</v>
      </c>
      <c r="E96" s="189">
        <v>123</v>
      </c>
      <c r="F96" s="189">
        <v>141</v>
      </c>
      <c r="G96" s="189">
        <v>144</v>
      </c>
      <c r="H96" s="189">
        <v>126</v>
      </c>
      <c r="I96" s="189">
        <v>804</v>
      </c>
      <c r="J96" s="189">
        <v>6</v>
      </c>
      <c r="K96" s="217">
        <f t="shared" si="6"/>
        <v>134</v>
      </c>
      <c r="L96" s="186" t="s">
        <v>102</v>
      </c>
    </row>
    <row r="97" spans="1:12" ht="15.75" thickBot="1" x14ac:dyDescent="0.25">
      <c r="A97" s="185">
        <v>15</v>
      </c>
      <c r="B97" s="5" t="s">
        <v>169</v>
      </c>
      <c r="C97" s="189">
        <v>138</v>
      </c>
      <c r="D97" s="189">
        <v>130</v>
      </c>
      <c r="E97" s="189">
        <v>145</v>
      </c>
      <c r="F97" s="189">
        <v>117</v>
      </c>
      <c r="G97" s="189">
        <v>134</v>
      </c>
      <c r="H97" s="189">
        <v>149</v>
      </c>
      <c r="I97" s="189">
        <v>813</v>
      </c>
      <c r="J97" s="189">
        <v>6</v>
      </c>
      <c r="K97" s="217">
        <f t="shared" si="6"/>
        <v>135.5</v>
      </c>
      <c r="L97" s="186" t="s">
        <v>102</v>
      </c>
    </row>
    <row r="98" spans="1:12" ht="15.75" thickBot="1" x14ac:dyDescent="0.25">
      <c r="A98" s="185">
        <v>16</v>
      </c>
      <c r="B98" s="5" t="s">
        <v>217</v>
      </c>
      <c r="C98" s="189">
        <v>124</v>
      </c>
      <c r="D98" s="189">
        <v>101</v>
      </c>
      <c r="E98" s="189">
        <v>114</v>
      </c>
      <c r="F98" s="189">
        <v>98</v>
      </c>
      <c r="G98" s="189">
        <v>90</v>
      </c>
      <c r="H98" s="189">
        <v>99</v>
      </c>
      <c r="I98" s="189">
        <v>626</v>
      </c>
      <c r="J98" s="189">
        <v>6</v>
      </c>
      <c r="K98" s="217">
        <f t="shared" si="6"/>
        <v>104.33333333333333</v>
      </c>
      <c r="L98" s="186" t="s">
        <v>102</v>
      </c>
    </row>
    <row r="99" spans="1:12" ht="15.75" thickBot="1" x14ac:dyDescent="0.25">
      <c r="A99" s="230"/>
      <c r="B99" s="223"/>
      <c r="C99" s="224">
        <f>SUM(C76:C98)</f>
        <v>3331</v>
      </c>
      <c r="D99" s="224">
        <f t="shared" ref="D99:H99" si="7">SUM(D76:D98)</f>
        <v>3360</v>
      </c>
      <c r="E99" s="224">
        <f t="shared" si="7"/>
        <v>3190</v>
      </c>
      <c r="F99" s="224">
        <f t="shared" si="7"/>
        <v>3287</v>
      </c>
      <c r="G99" s="224">
        <f t="shared" si="7"/>
        <v>3250</v>
      </c>
      <c r="H99" s="224">
        <f t="shared" si="7"/>
        <v>3356</v>
      </c>
      <c r="I99" s="189"/>
      <c r="J99" s="189"/>
      <c r="K99" s="217"/>
    </row>
    <row r="100" spans="1:12" ht="16.5" thickBot="1" x14ac:dyDescent="0.25">
      <c r="B100" s="206" t="s">
        <v>95</v>
      </c>
      <c r="C100" s="207">
        <f>COUNTIF(C76:H97,"&gt;199")</f>
        <v>2</v>
      </c>
      <c r="I100" s="216">
        <f>SUM(I76:I98)</f>
        <v>19774</v>
      </c>
      <c r="J100" s="216">
        <f>SUM(J76:J98)</f>
        <v>138</v>
      </c>
      <c r="K100" s="225">
        <f>SUM(I100/J100)</f>
        <v>143.28985507246378</v>
      </c>
    </row>
    <row r="103" spans="1:12" ht="15.75" x14ac:dyDescent="0.2">
      <c r="B103" s="207" t="s">
        <v>96</v>
      </c>
      <c r="C103" s="207">
        <f>SUM(C16+C28+C74+C100)</f>
        <v>30</v>
      </c>
      <c r="H103" s="202" t="s">
        <v>0</v>
      </c>
      <c r="I103" s="231">
        <f>SUM(I16+I28+I74+I100)</f>
        <v>78872</v>
      </c>
      <c r="J103" s="231">
        <f>SUM(J16+J28+J74+J100)</f>
        <v>510</v>
      </c>
      <c r="K103" s="228">
        <f>SUM(I103/J103)</f>
        <v>154.65098039215687</v>
      </c>
    </row>
  </sheetData>
  <sortState xmlns:xlrd2="http://schemas.microsoft.com/office/spreadsheetml/2017/richdata2" ref="B30:L72">
    <sortCondition descending="1" ref="I30:I72"/>
  </sortState>
  <mergeCells count="2">
    <mergeCell ref="A1:K1"/>
    <mergeCell ref="A3:K3"/>
  </mergeCells>
  <conditionalFormatting sqref="C74">
    <cfRule type="cellIs" dxfId="0" priority="1" operator="greaterThanOrEqual">
      <formula>200</formula>
    </cfRule>
  </conditionalFormatting>
  <hyperlinks>
    <hyperlink ref="B5" r:id="rId1" display="https://bowling.lexerbowling.com/bowlingdelapraille/championnatsgenevois2026/pl026.htm" xr:uid="{2DDEC3EC-E323-48F6-9368-11525FB23EBB}"/>
    <hyperlink ref="B6" r:id="rId2" display="https://bowling.lexerbowling.com/bowlingdelapraille/championnatsgenevois2026/pl028.htm" xr:uid="{7449C09D-7AF5-4056-A554-1898971D4D25}"/>
    <hyperlink ref="B18" r:id="rId3" display="https://bowling.lexerbowling.com/bowlingdelapraille/championnatsgenevois2026/pl02A.htm" xr:uid="{8FCFF424-A6D3-4E38-82F0-B5B3E4B01E8A}"/>
    <hyperlink ref="B7" r:id="rId4" display="https://bowling.lexerbowling.com/bowlingdelapraille/championnatsgenevois2026/pl016.htm" xr:uid="{B82C3D53-4FCC-48E8-90C7-A3F3581BD02F}"/>
    <hyperlink ref="B8" r:id="rId5" display="https://bowling.lexerbowling.com/bowlingdelapraille/championnatsgenevois2026/pl006.htm" xr:uid="{DE0C1665-DEAE-4ED3-8FCF-C27AED6F5CDA}"/>
    <hyperlink ref="B9" r:id="rId6" display="https://bowling.lexerbowling.com/bowlingdelapraille/championnatsgenevois2026/pl00D.htm" xr:uid="{E532938B-37AF-4558-839A-17794331D334}"/>
    <hyperlink ref="B10" r:id="rId7" display="https://bowling.lexerbowling.com/bowlingdelapraille/championnatsgenevois2026/pl02C.htm" xr:uid="{AFC6977C-09D3-4243-9132-0A9662821B21}"/>
    <hyperlink ref="B11" r:id="rId8" display="https://bowling.lexerbowling.com/bowlingdelapraille/championnatsgenevois2026/pl001.htm" xr:uid="{8CAF2215-61B5-453A-BA7B-89242888FB27}"/>
    <hyperlink ref="B12" r:id="rId9" display="https://bowling.lexerbowling.com/bowlingdelapraille/championnatsgenevois2026/pl018.htm" xr:uid="{75A35072-7D8E-4C6B-9CD7-0BD7F3F98A9A}"/>
    <hyperlink ref="B13" r:id="rId10" display="https://bowling.lexerbowling.com/bowlingdelapraille/championnatsgenevois2026/pl043.htm" xr:uid="{6D05693D-C706-482F-A505-B90065CAA7F8}"/>
    <hyperlink ref="B14" r:id="rId11" display="https://bowling.lexerbowling.com/bowlingdelapraille/championnatsgenevois2026/pl007.htm" xr:uid="{9E83CE93-6389-4F83-8BFD-34ACAD95A0AD}"/>
    <hyperlink ref="B19" r:id="rId12" display="https://bowling.lexerbowling.com/bowlingdelapraille/championnatsgenevois2026/pl04C.htm" xr:uid="{4BD9D19F-4FE1-474C-9B10-9BA09D842728}"/>
    <hyperlink ref="B20" r:id="rId13" display="https://bowling.lexerbowling.com/bowlingdelapraille/championnatsgenevois2026/pl05C.htm" xr:uid="{1A50EAC4-97AA-497A-A294-C6590A10B771}"/>
    <hyperlink ref="B21" r:id="rId14" display="https://bowling.lexerbowling.com/bowlingdelapraille/championnatsgenevois2026/pl02E.htm" xr:uid="{F84BAB3A-EA91-4B0A-A7B5-3D6EA7DB1DE6}"/>
    <hyperlink ref="B22" r:id="rId15" display="https://bowling.lexerbowling.com/bowlingdelapraille/championnatsgenevois2026/pl023.htm" xr:uid="{1A266361-47CD-46F5-8934-BF7C772EB902}"/>
    <hyperlink ref="B23" r:id="rId16" display="https://bowling.lexerbowling.com/bowlingdelapraille/championnatsgenevois2026/pl017.htm" xr:uid="{EA489C8A-9D22-407D-909C-7809A3E23916}"/>
    <hyperlink ref="B24" r:id="rId17" display="https://bowling.lexerbowling.com/bowlingdelapraille/championnatsgenevois2026/pl067.htm" xr:uid="{838573B4-A165-4B0A-8196-4B82294750C7}"/>
    <hyperlink ref="B25" r:id="rId18" display="https://bowling.lexerbowling.com/bowlingdelapraille/championnatsgenevois2026/pl009.htm" xr:uid="{557C9DE0-FF13-462C-9383-83B6E1ECF7AC}"/>
    <hyperlink ref="B26" r:id="rId19" display="https://bowling.lexerbowling.com/bowlingdelapraille/championnatsgenevois2026/pl062.htm" xr:uid="{FD374626-0A6C-4D6B-9C29-1BEC3934B5CB}"/>
    <hyperlink ref="B30" r:id="rId20" display="https://bowling.lexerbowling.com/bowlingdelapraille/championnatsgenevois2026/pl039.htm" xr:uid="{20A17A00-3394-4A41-851C-7DBB7B33B1F1}"/>
    <hyperlink ref="B31" r:id="rId21" display="https://bowling.lexerbowling.com/bowlingdelapraille/championnatsgenevois2026/pl025.htm" xr:uid="{89A57E7A-6FB6-41C8-93FB-00615F70813E}"/>
    <hyperlink ref="B32" r:id="rId22" display="https://bowling.lexerbowling.com/bowlingdelapraille/championnatsgenevois2026/pl014.htm" xr:uid="{B8A7233F-ADE9-4902-8435-DE09C6F25517}"/>
    <hyperlink ref="B33" r:id="rId23" display="https://bowling.lexerbowling.com/bowlingdelapraille/championnatsgenevois2026/pl034.htm" xr:uid="{F2862AAF-094B-4F02-9682-5952302CD028}"/>
    <hyperlink ref="B34" r:id="rId24" display="https://bowling.lexerbowling.com/bowlingdelapraille/championnatsgenevois2026/pl01E.htm" xr:uid="{7AC318E9-AFC2-4698-8D47-7A6FB408C594}"/>
    <hyperlink ref="B35" r:id="rId25" display="https://bowling.lexerbowling.com/bowlingdelapraille/championnatsgenevois2026/pl04A.htm" xr:uid="{542C1EE9-F9AE-4A49-BC05-C69353533325}"/>
    <hyperlink ref="B36" r:id="rId26" display="https://bowling.lexerbowling.com/bowlingdelapraille/championnatsgenevois2026/pl012.htm" xr:uid="{67437BEA-AB0D-4DC2-BED8-FB03D58E637D}"/>
    <hyperlink ref="B37" r:id="rId27" display="https://bowling.lexerbowling.com/bowlingdelapraille/championnatsgenevois2026/pl013.htm" xr:uid="{38AE3AAD-DACC-4FE8-AF4C-3CB2E07E6D67}"/>
    <hyperlink ref="B38" r:id="rId28" display="https://bowling.lexerbowling.com/bowlingdelapraille/championnatsgenevois2026/pl03A.htm" xr:uid="{07ECDFB6-0FC7-40D0-8E78-0484E9B4BA86}"/>
    <hyperlink ref="B39" r:id="rId29" display="https://bowling.lexerbowling.com/bowlingdelapraille/championnatsgenevois2026/pl029.htm" xr:uid="{090D4DF8-C7B7-4C2B-B677-BF17953D8892}"/>
    <hyperlink ref="B40" r:id="rId30" display="https://bowling.lexerbowling.com/bowlingdelapraille/championnatsgenevois2026/pl03C.htm" xr:uid="{827C17D7-E0D5-4228-A3CB-21D55317FB02}"/>
    <hyperlink ref="B41" r:id="rId31" display="https://bowling.lexerbowling.com/bowlingdelapraille/championnatsgenevois2026/pl027.htm" xr:uid="{B0F917A6-CF87-47AF-97ED-09CBB29491B2}"/>
    <hyperlink ref="B42" r:id="rId32" display="https://bowling.lexerbowling.com/bowlingdelapraille/championnatsgenevois2026/pl01D.htm" xr:uid="{0797C691-1C54-4940-A601-D86841A5F5BE}"/>
    <hyperlink ref="B43" r:id="rId33" display="https://bowling.lexerbowling.com/bowlingdelapraille/championnatsgenevois2026/pl015.htm" xr:uid="{E13F174F-BF96-4F61-BFA8-8BFBA66A74B3}"/>
    <hyperlink ref="B44" r:id="rId34" display="https://bowling.lexerbowling.com/bowlingdelapraille/championnatsgenevois2026/pl011.htm" xr:uid="{B8DB4FCE-88F9-4579-877F-AA952D43A395}"/>
    <hyperlink ref="B45" r:id="rId35" display="https://bowling.lexerbowling.com/bowlingdelapraille/championnatsgenevois2026/pl066.htm" xr:uid="{1F0BF54F-7512-4C69-97E4-9D15DCFBB076}"/>
    <hyperlink ref="B46" r:id="rId36" display="https://bowling.lexerbowling.com/bowlingdelapraille/championnatsgenevois2026/pl044.htm" xr:uid="{0F0C6948-197B-4139-898C-25B61D288B68}"/>
    <hyperlink ref="B47" r:id="rId37" display="https://bowling.lexerbowling.com/bowlingdelapraille/championnatsgenevois2026/pl04E.htm" xr:uid="{B44E6262-F0EE-413F-B2FC-1361ED1CAC69}"/>
    <hyperlink ref="B48" r:id="rId38" display="https://bowling.lexerbowling.com/bowlingdelapraille/championnatsgenevois2026/pl008.htm" xr:uid="{06B7516E-057B-4092-8593-F206F1197AF2}"/>
    <hyperlink ref="B49" r:id="rId39" display="https://bowling.lexerbowling.com/bowlingdelapraille/championnatsgenevois2026/pl003.htm" xr:uid="{C9EDD68D-2392-4A6B-8CE8-8F17626985B5}"/>
    <hyperlink ref="B50" r:id="rId40" display="https://bowling.lexerbowling.com/bowlingdelapraille/championnatsgenevois2026/pl002.htm" xr:uid="{4400D422-8198-4AB6-8562-111DA6CE0196}"/>
    <hyperlink ref="B51" r:id="rId41" display="https://bowling.lexerbowling.com/bowlingdelapraille/championnatsgenevois2026/pl050.htm" xr:uid="{B0DF3459-5FA0-4A29-A117-D920BC6937A3}"/>
    <hyperlink ref="B52" r:id="rId42" display="https://bowling.lexerbowling.com/bowlingdelapraille/championnatsgenevois2026/pl04D.htm" xr:uid="{5F952A27-F61F-49E2-9BF6-87C3ED015DAF}"/>
    <hyperlink ref="B53" r:id="rId43" display="https://bowling.lexerbowling.com/bowlingdelapraille/championnatsgenevois2026/pl02B.htm" xr:uid="{3B811584-3E2C-4E83-9E8E-CC904DC5859B}"/>
    <hyperlink ref="B54" r:id="rId44" display="https://bowling.lexerbowling.com/bowlingdelapraille/championnatsgenevois2026/pl00B.htm" xr:uid="{FC53915E-F6FA-421B-8E0E-9A04C902C4B0}"/>
    <hyperlink ref="B55" r:id="rId45" display="https://bowling.lexerbowling.com/bowlingdelapraille/championnatsgenevois2026/pl056.htm" xr:uid="{A22BD894-1358-48F3-B99D-3BB25D8DF428}"/>
    <hyperlink ref="B56" r:id="rId46" display="https://bowling.lexerbowling.com/bowlingdelapraille/championnatsgenevois2026/pl055.htm" xr:uid="{3DD480E5-D6B5-4362-A27B-D4317B08979B}"/>
    <hyperlink ref="B57" r:id="rId47" display="https://bowling.lexerbowling.com/bowlingdelapraille/championnatsgenevois2026/pl053.htm" xr:uid="{47C1D128-95D0-46B7-8BB9-7D46782FAAD5}"/>
    <hyperlink ref="B58" r:id="rId48" display="https://bowling.lexerbowling.com/bowlingdelapraille/championnatsgenevois2026/pl031.htm" xr:uid="{CF128502-A748-4B9F-939F-EDA0EBF61FCF}"/>
    <hyperlink ref="B59" r:id="rId49" display="https://bowling.lexerbowling.com/bowlingdelapraille/championnatsgenevois2026/pl05F.htm" xr:uid="{A0F271C7-4313-473F-8568-D05D5B0F6B98}"/>
    <hyperlink ref="B60" r:id="rId50" display="https://bowling.lexerbowling.com/bowlingdelapraille/championnatsgenevois2026/pl057.htm" xr:uid="{23BDCC11-61CA-4F1B-ACA1-B9765D5CC833}"/>
    <hyperlink ref="B61" r:id="rId51" display="https://bowling.lexerbowling.com/bowlingdelapraille/championnatsgenevois2026/pl038.htm" xr:uid="{ADFA49D1-F2BF-43FE-A20F-6A6B4416B1D4}"/>
    <hyperlink ref="B62" r:id="rId52" display="https://bowling.lexerbowling.com/bowlingdelapraille/championnatsgenevois2026/pl036.htm" xr:uid="{BC613B03-0CC9-4E1C-BFA6-418DAD423691}"/>
    <hyperlink ref="B63" r:id="rId53" display="https://bowling.lexerbowling.com/bowlingdelapraille/championnatsgenevois2026/pl019.htm" xr:uid="{DC5D7B0E-6A5A-41F2-88EB-4A0D66CCF610}"/>
    <hyperlink ref="B64" r:id="rId54" display="https://bowling.lexerbowling.com/bowlingdelapraille/championnatsgenevois2026/pl00A.htm" xr:uid="{A9E517F2-CA6A-4236-830C-A628F8ABB658}"/>
    <hyperlink ref="B65" r:id="rId55" display="https://bowling.lexerbowling.com/bowlingdelapraille/championnatsgenevois2026/pl052.htm" xr:uid="{45D4F9E2-E35B-4CAC-8201-133DAEF5A982}"/>
    <hyperlink ref="B66" r:id="rId56" display="https://bowling.lexerbowling.com/bowlingdelapraille/championnatsgenevois2026/pl01C.htm" xr:uid="{ABD08A9D-EDCC-43CA-AB4B-E58F59AA2945}"/>
    <hyperlink ref="B67" r:id="rId57" display="https://bowling.lexerbowling.com/bowlingdelapraille/championnatsgenevois2026/pl03B.htm" xr:uid="{FCBFF065-A9DF-4855-B618-7B26CB1F5378}"/>
    <hyperlink ref="B68" r:id="rId58" display="https://bowling.lexerbowling.com/bowlingdelapraille/championnatsgenevois2026/pl01B.htm" xr:uid="{38899D4E-D216-476C-9B46-11099C4C2463}"/>
    <hyperlink ref="B69" r:id="rId59" display="https://bowling.lexerbowling.com/bowlingdelapraille/championnatsgenevois2026/pl063.htm" xr:uid="{7D4A1F9D-CFD2-45E6-BC0F-7BF64E25C764}"/>
    <hyperlink ref="B70" r:id="rId60" display="https://bowling.lexerbowling.com/bowlingdelapraille/championnatsgenevois2026/pl051.htm" xr:uid="{7E9D95DB-B52C-442C-92F2-2ED1309A9DB6}"/>
    <hyperlink ref="B71" r:id="rId61" display="https://bowling.lexerbowling.com/bowlingdelapraille/championnatsgenevois2026/pl02F.htm" xr:uid="{50927D9A-3AD2-4114-87BC-4E0070537D1B}"/>
    <hyperlink ref="B72" r:id="rId62" display="https://bowling.lexerbowling.com/bowlingdelapraille/championnatsgenevois2026/pl06B.htm" xr:uid="{3AAD2DF9-C638-4CA7-9A0A-E99EE97431E7}"/>
    <hyperlink ref="B76" r:id="rId63" display="https://bowling.lexerbowling.com/bowlingdelapraille/championnatsgenevois2026/pl010.htm" xr:uid="{B2F385DD-17A0-4554-94B5-E4A8EC0B28BC}"/>
    <hyperlink ref="B77" r:id="rId64" display="https://bowling.lexerbowling.com/bowlingdelapraille/championnatsgenevois2026/pl00E.htm" xr:uid="{D8F1F305-AC65-41E5-A4B3-91965DEB751D}"/>
    <hyperlink ref="B78" r:id="rId65" display="https://bowling.lexerbowling.com/bowlingdelapraille/championnatsgenevois2026/pl005.htm" xr:uid="{5981FFE9-E14A-48C8-8755-91549EEAB97D}"/>
    <hyperlink ref="B79" r:id="rId66" display="https://bowling.lexerbowling.com/bowlingdelapraille/championnatsgenevois2026/pl03E.htm" xr:uid="{0530F7A8-7C40-42EC-84C3-57A003F7B402}"/>
    <hyperlink ref="B80" r:id="rId67" display="https://bowling.lexerbowling.com/bowlingdelapraille/championnatsgenevois2026/pl004.htm" xr:uid="{0FD8A485-A042-46CF-A239-4BF371E4B79C}"/>
    <hyperlink ref="B81" r:id="rId68" display="https://bowling.lexerbowling.com/bowlingdelapraille/championnatsgenevois2026/pl054.htm" xr:uid="{1E149C6C-8B09-4D84-BBAC-129C67349FAA}"/>
    <hyperlink ref="B82" r:id="rId69" display="https://bowling.lexerbowling.com/bowlingdelapraille/championnatsgenevois2026/pl02D.htm" xr:uid="{75FF1772-1D28-44D0-89EE-06BB342644A2}"/>
    <hyperlink ref="B83" r:id="rId70" display="https://bowling.lexerbowling.com/bowlingdelapraille/championnatsgenevois2026/pl068.htm" xr:uid="{B0166FF8-3427-4625-B482-E59E5097B59B}"/>
    <hyperlink ref="B84" r:id="rId71" display="https://bowling.lexerbowling.com/bowlingdelapraille/championnatsgenevois2026/pl04B.htm" xr:uid="{30C3C9EA-B819-4331-810D-8DECFACD1E67}"/>
    <hyperlink ref="B85" r:id="rId72" display="https://bowling.lexerbowling.com/bowlingdelapraille/championnatsgenevois2026/pl021.htm" xr:uid="{B10C87C7-9A3A-4985-88B0-313FB0AB882E}"/>
    <hyperlink ref="B86" r:id="rId73" display="https://bowling.lexerbowling.com/bowlingdelapraille/championnatsgenevois2026/pl022.htm" xr:uid="{D9A71C9F-3B2C-4C2E-B287-4334FCFBC2F1}"/>
    <hyperlink ref="B87" r:id="rId74" display="https://bowling.lexerbowling.com/bowlingdelapraille/championnatsgenevois2026/pl05A.htm" xr:uid="{0CD8895C-1398-4761-988E-53F0A1C0FCA1}"/>
    <hyperlink ref="B88" r:id="rId75" display="https://bowling.lexerbowling.com/bowlingdelapraille/championnatsgenevois2026/pl04F.htm" xr:uid="{0CA1E9D9-EAFD-498E-B1A9-D495C238C9D6}"/>
    <hyperlink ref="B89" r:id="rId76" display="https://bowling.lexerbowling.com/bowlingdelapraille/championnatsgenevois2026/pl037.htm" xr:uid="{0F792111-FE60-4C0B-9ECC-2C6111254ED8}"/>
    <hyperlink ref="B90" r:id="rId77" display="https://bowling.lexerbowling.com/bowlingdelapraille/championnatsgenevois2026/pl030.htm" xr:uid="{5A3C634A-1AF6-464F-948D-D330560F1898}"/>
    <hyperlink ref="B91" r:id="rId78" display="https://bowling.lexerbowling.com/bowlingdelapraille/championnatsgenevois2026/pl065.htm" xr:uid="{3B651A77-2C27-478B-9A6F-29C4375AFBCF}"/>
    <hyperlink ref="B92" r:id="rId79" display="https://bowling.lexerbowling.com/bowlingdelapraille/championnatsgenevois2026/pl03D.htm" xr:uid="{C0D62F74-CAA3-4456-8B29-12577248D645}"/>
    <hyperlink ref="B93" r:id="rId80" display="https://bowling.lexerbowling.com/bowlingdelapraille/championnatsgenevois2026/pl040.htm" xr:uid="{D19818C1-1EDD-41F1-9C07-A308741D9269}"/>
    <hyperlink ref="B94" r:id="rId81" display="https://bowling.lexerbowling.com/bowlingdelapraille/championnatsgenevois2026/pl069.htm" xr:uid="{524E78BA-8DF3-4C2F-AB5D-9BDF36954A22}"/>
    <hyperlink ref="B95" r:id="rId82" display="https://bowling.lexerbowling.com/bowlingdelapraille/championnatsgenevois2026/pl00F.htm" xr:uid="{8D5D6EDB-404C-4993-86F2-2FBFE0B45B64}"/>
    <hyperlink ref="B96" r:id="rId83" display="https://bowling.lexerbowling.com/bowlingdelapraille/championnatsgenevois2026/pl05D.htm" xr:uid="{54A3E088-A771-486D-80A3-EAAC929C9FB3}"/>
    <hyperlink ref="B97" r:id="rId84" display="https://bowling.lexerbowling.com/bowlingdelapraille/championnatsgenevois2026/pl020.htm" xr:uid="{1582CAF9-F366-407F-B030-6CA6AE2DF081}"/>
    <hyperlink ref="B98" r:id="rId85" display="https://bowling.lexerbowling.com/bowlingdelapraille/championnatsgenevois2026/pl03F.htm" xr:uid="{CDD87E41-6074-4933-AFA5-BC477229E77A}"/>
  </hyperlinks>
  <pageMargins left="0.7" right="0.7" top="0.75" bottom="0.75" header="0.3" footer="0.3"/>
  <pageSetup paperSize="9" orientation="portrait" r:id="rId8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5B93-B08A-4B47-BAAE-28F0F2509A75}">
  <sheetPr>
    <tabColor rgb="FFFFFFCC"/>
  </sheetPr>
  <dimension ref="A1:K50"/>
  <sheetViews>
    <sheetView workbookViewId="0">
      <selection activeCell="N34" sqref="N34"/>
    </sheetView>
  </sheetViews>
  <sheetFormatPr baseColWidth="10" defaultColWidth="10.88671875" defaultRowHeight="15" x14ac:dyDescent="0.2"/>
  <cols>
    <col min="1" max="1" width="4.44140625" style="200" customWidth="1"/>
    <col min="2" max="2" width="21.21875" style="187" bestFit="1" customWidth="1"/>
    <col min="3" max="9" width="7.88671875" style="186" customWidth="1"/>
    <col min="10" max="10" width="7.88671875" style="205" customWidth="1"/>
    <col min="11" max="11" width="5.5546875" style="200" bestFit="1" customWidth="1"/>
    <col min="12" max="16384" width="10.88671875" style="187"/>
  </cols>
  <sheetData>
    <row r="1" spans="1:11" x14ac:dyDescent="0.2">
      <c r="A1" s="232" t="s">
        <v>178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1" ht="23.25" x14ac:dyDescent="0.2">
      <c r="A2" s="233" t="s">
        <v>179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11" x14ac:dyDescent="0.2">
      <c r="A3" s="234"/>
    </row>
    <row r="4" spans="1:11" ht="18" x14ac:dyDescent="0.2">
      <c r="A4" s="235" t="s">
        <v>180</v>
      </c>
      <c r="B4" s="235"/>
      <c r="C4" s="235"/>
      <c r="D4" s="235"/>
      <c r="E4" s="235"/>
      <c r="F4" s="235"/>
      <c r="G4" s="235"/>
      <c r="H4" s="235"/>
      <c r="I4" s="235"/>
      <c r="J4" s="235"/>
    </row>
    <row r="5" spans="1:11" x14ac:dyDescent="0.2">
      <c r="A5" s="236"/>
    </row>
    <row r="6" spans="1:11" ht="16.5" thickBot="1" x14ac:dyDescent="0.3">
      <c r="A6" s="237" t="s">
        <v>181</v>
      </c>
      <c r="B6" s="238"/>
      <c r="C6" s="238"/>
      <c r="D6" s="238"/>
      <c r="E6" s="238"/>
      <c r="F6" s="238"/>
      <c r="G6" s="238"/>
      <c r="H6" s="238"/>
      <c r="I6" s="238"/>
      <c r="J6" s="238"/>
    </row>
    <row r="7" spans="1:11" ht="15.75" thickBot="1" x14ac:dyDescent="0.25">
      <c r="A7" s="221" t="s">
        <v>1</v>
      </c>
      <c r="B7" s="222" t="s">
        <v>2</v>
      </c>
      <c r="C7" s="221" t="s">
        <v>3</v>
      </c>
      <c r="D7" s="221" t="s">
        <v>4</v>
      </c>
      <c r="E7" s="221" t="s">
        <v>5</v>
      </c>
      <c r="F7" s="221" t="s">
        <v>6</v>
      </c>
      <c r="G7" s="221" t="s">
        <v>7</v>
      </c>
      <c r="H7" s="221" t="s">
        <v>176</v>
      </c>
      <c r="I7" s="221" t="s">
        <v>62</v>
      </c>
      <c r="J7" s="239" t="s">
        <v>103</v>
      </c>
    </row>
    <row r="8" spans="1:11" ht="15.75" thickBot="1" x14ac:dyDescent="0.25">
      <c r="A8" s="185">
        <v>1</v>
      </c>
      <c r="B8" s="5" t="s">
        <v>14</v>
      </c>
      <c r="C8" s="189">
        <v>158</v>
      </c>
      <c r="D8" s="189">
        <v>147</v>
      </c>
      <c r="E8" s="189">
        <v>189</v>
      </c>
      <c r="F8" s="188">
        <v>212</v>
      </c>
      <c r="G8" s="189">
        <v>149</v>
      </c>
      <c r="H8" s="189">
        <v>855</v>
      </c>
      <c r="I8" s="189">
        <v>5</v>
      </c>
      <c r="J8" s="189">
        <f>SUM(H8/I8)</f>
        <v>171</v>
      </c>
      <c r="K8" s="186" t="s">
        <v>102</v>
      </c>
    </row>
    <row r="9" spans="1:11" ht="15.75" thickBot="1" x14ac:dyDescent="0.25">
      <c r="A9" s="185">
        <v>2</v>
      </c>
      <c r="B9" s="5" t="s">
        <v>164</v>
      </c>
      <c r="C9" s="188">
        <v>213</v>
      </c>
      <c r="D9" s="189">
        <v>166</v>
      </c>
      <c r="E9" s="189">
        <v>167</v>
      </c>
      <c r="F9" s="189">
        <v>150</v>
      </c>
      <c r="G9" s="189">
        <v>151</v>
      </c>
      <c r="H9" s="189">
        <v>847</v>
      </c>
      <c r="I9" s="189">
        <v>5</v>
      </c>
      <c r="J9" s="189">
        <f t="shared" ref="J9:J13" si="0">SUM(H9/I9)</f>
        <v>169.4</v>
      </c>
      <c r="K9" s="186" t="s">
        <v>102</v>
      </c>
    </row>
    <row r="10" spans="1:11" ht="15.75" thickBot="1" x14ac:dyDescent="0.25">
      <c r="A10" s="185">
        <v>3</v>
      </c>
      <c r="B10" s="5" t="s">
        <v>36</v>
      </c>
      <c r="C10" s="189">
        <v>140</v>
      </c>
      <c r="D10" s="189">
        <v>168</v>
      </c>
      <c r="E10" s="189">
        <v>168</v>
      </c>
      <c r="F10" s="189">
        <v>163</v>
      </c>
      <c r="G10" s="189">
        <v>126</v>
      </c>
      <c r="H10" s="189">
        <v>765</v>
      </c>
      <c r="I10" s="189">
        <v>5</v>
      </c>
      <c r="J10" s="189">
        <f t="shared" si="0"/>
        <v>153</v>
      </c>
      <c r="K10" s="186" t="s">
        <v>102</v>
      </c>
    </row>
    <row r="11" spans="1:11" ht="15.75" thickBot="1" x14ac:dyDescent="0.25">
      <c r="A11" s="185">
        <v>4</v>
      </c>
      <c r="B11" s="5" t="s">
        <v>34</v>
      </c>
      <c r="C11" s="189">
        <v>191</v>
      </c>
      <c r="D11" s="189">
        <v>147</v>
      </c>
      <c r="E11" s="189">
        <v>123</v>
      </c>
      <c r="F11" s="189">
        <v>162</v>
      </c>
      <c r="G11" s="189">
        <v>180</v>
      </c>
      <c r="H11" s="189">
        <v>803</v>
      </c>
      <c r="I11" s="189">
        <v>5</v>
      </c>
      <c r="J11" s="189">
        <f t="shared" si="0"/>
        <v>160.6</v>
      </c>
      <c r="K11" s="186" t="s">
        <v>102</v>
      </c>
    </row>
    <row r="12" spans="1:11" ht="15.75" thickBot="1" x14ac:dyDescent="0.25">
      <c r="A12" s="185">
        <v>5</v>
      </c>
      <c r="B12" s="5" t="s">
        <v>201</v>
      </c>
      <c r="C12" s="189">
        <v>151</v>
      </c>
      <c r="D12" s="189">
        <v>126</v>
      </c>
      <c r="E12" s="189">
        <v>140</v>
      </c>
      <c r="F12" s="189">
        <v>136</v>
      </c>
      <c r="G12" s="189">
        <v>142</v>
      </c>
      <c r="H12" s="189">
        <v>695</v>
      </c>
      <c r="I12" s="189">
        <v>5</v>
      </c>
      <c r="J12" s="189">
        <f t="shared" si="0"/>
        <v>139</v>
      </c>
      <c r="K12" s="186" t="s">
        <v>102</v>
      </c>
    </row>
    <row r="13" spans="1:11" ht="15.75" thickBot="1" x14ac:dyDescent="0.25">
      <c r="A13" s="185">
        <v>6</v>
      </c>
      <c r="B13" s="5" t="s">
        <v>52</v>
      </c>
      <c r="C13" s="189">
        <v>148</v>
      </c>
      <c r="D13" s="188">
        <v>201</v>
      </c>
      <c r="E13" s="189">
        <v>150</v>
      </c>
      <c r="F13" s="189">
        <v>130</v>
      </c>
      <c r="G13" s="189">
        <v>123</v>
      </c>
      <c r="H13" s="189">
        <v>752</v>
      </c>
      <c r="I13" s="189">
        <v>5</v>
      </c>
      <c r="J13" s="189">
        <f t="shared" si="0"/>
        <v>150.4</v>
      </c>
      <c r="K13" s="186" t="s">
        <v>102</v>
      </c>
    </row>
    <row r="14" spans="1:11" x14ac:dyDescent="0.2">
      <c r="A14" s="230"/>
      <c r="B14" s="223"/>
      <c r="C14" s="224">
        <f>SUM(C8:C13)</f>
        <v>1001</v>
      </c>
      <c r="D14" s="224">
        <f t="shared" ref="D14:H14" si="1">SUM(D8:D13)</f>
        <v>955</v>
      </c>
      <c r="E14" s="224">
        <f t="shared" si="1"/>
        <v>937</v>
      </c>
      <c r="F14" s="224">
        <f t="shared" si="1"/>
        <v>953</v>
      </c>
      <c r="G14" s="224">
        <f t="shared" si="1"/>
        <v>871</v>
      </c>
      <c r="H14" s="224">
        <f t="shared" si="1"/>
        <v>4717</v>
      </c>
      <c r="I14" s="224"/>
      <c r="J14" s="224"/>
      <c r="K14" s="186"/>
    </row>
    <row r="15" spans="1:11" ht="15.75" x14ac:dyDescent="0.2">
      <c r="A15" s="240"/>
      <c r="B15" s="206" t="s">
        <v>95</v>
      </c>
      <c r="C15" s="207">
        <f>COUNTIF(C8:G13,"&gt;199")</f>
        <v>3</v>
      </c>
      <c r="D15" s="240"/>
      <c r="E15" s="240"/>
      <c r="F15" s="240"/>
      <c r="G15" s="240"/>
      <c r="H15" s="241">
        <f>SUM(H8:H13)</f>
        <v>4717</v>
      </c>
      <c r="I15" s="241">
        <f>COUNT(C8:G13)</f>
        <v>30</v>
      </c>
      <c r="J15" s="242">
        <f>SUM(H15/I15)</f>
        <v>157.23333333333332</v>
      </c>
    </row>
    <row r="16" spans="1:11" x14ac:dyDescent="0.2">
      <c r="A16" s="236"/>
    </row>
    <row r="17" spans="1:11" ht="16.5" thickBot="1" x14ac:dyDescent="0.3">
      <c r="A17" s="237" t="s">
        <v>182</v>
      </c>
      <c r="B17" s="238"/>
      <c r="C17" s="238"/>
      <c r="D17" s="238"/>
      <c r="E17" s="238"/>
      <c r="F17" s="238"/>
      <c r="G17" s="238"/>
      <c r="H17" s="238"/>
      <c r="I17" s="238"/>
      <c r="J17" s="238"/>
    </row>
    <row r="18" spans="1:11" ht="15.75" thickBot="1" x14ac:dyDescent="0.25">
      <c r="A18" s="221" t="s">
        <v>1</v>
      </c>
      <c r="B18" s="222" t="s">
        <v>2</v>
      </c>
      <c r="C18" s="221" t="s">
        <v>3</v>
      </c>
      <c r="D18" s="221" t="s">
        <v>4</v>
      </c>
      <c r="E18" s="221" t="s">
        <v>5</v>
      </c>
      <c r="F18" s="221" t="s">
        <v>6</v>
      </c>
      <c r="G18" s="221" t="s">
        <v>7</v>
      </c>
      <c r="H18" s="221" t="s">
        <v>0</v>
      </c>
      <c r="I18" s="221" t="s">
        <v>62</v>
      </c>
      <c r="J18" s="239" t="s">
        <v>103</v>
      </c>
    </row>
    <row r="19" spans="1:11" ht="15.75" thickBot="1" x14ac:dyDescent="0.25">
      <c r="A19" s="185">
        <v>1</v>
      </c>
      <c r="B19" s="5" t="s">
        <v>39</v>
      </c>
      <c r="C19" s="188">
        <v>212</v>
      </c>
      <c r="D19" s="189">
        <v>191</v>
      </c>
      <c r="E19" s="188">
        <v>205</v>
      </c>
      <c r="F19" s="188">
        <v>219</v>
      </c>
      <c r="G19" s="189">
        <v>181</v>
      </c>
      <c r="H19" s="189">
        <v>1068</v>
      </c>
      <c r="I19" s="189">
        <v>5</v>
      </c>
      <c r="J19" s="189">
        <f t="shared" ref="J19:J24" si="2">SUM(H19/I19)</f>
        <v>213.6</v>
      </c>
      <c r="K19" s="200" t="s">
        <v>99</v>
      </c>
    </row>
    <row r="20" spans="1:11" ht="15.75" thickBot="1" x14ac:dyDescent="0.25">
      <c r="A20" s="185">
        <v>2</v>
      </c>
      <c r="B20" s="5" t="s">
        <v>207</v>
      </c>
      <c r="C20" s="198">
        <v>254</v>
      </c>
      <c r="D20" s="189">
        <v>171</v>
      </c>
      <c r="E20" s="189">
        <v>159</v>
      </c>
      <c r="F20" s="189">
        <v>151</v>
      </c>
      <c r="G20" s="188">
        <v>216</v>
      </c>
      <c r="H20" s="189">
        <v>1011</v>
      </c>
      <c r="I20" s="189">
        <v>5</v>
      </c>
      <c r="J20" s="189">
        <f t="shared" si="2"/>
        <v>202.2</v>
      </c>
      <c r="K20" s="200" t="s">
        <v>99</v>
      </c>
    </row>
    <row r="21" spans="1:11" ht="15.75" thickBot="1" x14ac:dyDescent="0.25">
      <c r="A21" s="185">
        <v>3</v>
      </c>
      <c r="B21" s="5" t="s">
        <v>72</v>
      </c>
      <c r="C21" s="189">
        <v>184</v>
      </c>
      <c r="D21" s="189">
        <v>174</v>
      </c>
      <c r="E21" s="189">
        <v>172</v>
      </c>
      <c r="F21" s="189">
        <v>198</v>
      </c>
      <c r="G21" s="188">
        <v>211</v>
      </c>
      <c r="H21" s="189">
        <v>999</v>
      </c>
      <c r="I21" s="189">
        <v>5</v>
      </c>
      <c r="J21" s="189">
        <f t="shared" si="2"/>
        <v>199.8</v>
      </c>
      <c r="K21" s="200" t="s">
        <v>99</v>
      </c>
    </row>
    <row r="22" spans="1:11" ht="15.75" thickBot="1" x14ac:dyDescent="0.25">
      <c r="A22" s="185">
        <v>4</v>
      </c>
      <c r="B22" s="5" t="s">
        <v>57</v>
      </c>
      <c r="C22" s="189">
        <v>172</v>
      </c>
      <c r="D22" s="188">
        <v>202</v>
      </c>
      <c r="E22" s="189">
        <v>180</v>
      </c>
      <c r="F22" s="189">
        <v>187</v>
      </c>
      <c r="G22" s="189">
        <v>170</v>
      </c>
      <c r="H22" s="189">
        <v>991</v>
      </c>
      <c r="I22" s="189">
        <v>5</v>
      </c>
      <c r="J22" s="189">
        <f t="shared" si="2"/>
        <v>198.2</v>
      </c>
      <c r="K22" s="200" t="s">
        <v>99</v>
      </c>
    </row>
    <row r="23" spans="1:11" ht="15.75" thickBot="1" x14ac:dyDescent="0.25">
      <c r="A23" s="185">
        <v>5</v>
      </c>
      <c r="B23" s="5" t="s">
        <v>158</v>
      </c>
      <c r="C23" s="189">
        <v>168</v>
      </c>
      <c r="D23" s="188">
        <v>203</v>
      </c>
      <c r="E23" s="189">
        <v>177</v>
      </c>
      <c r="F23" s="189">
        <v>175</v>
      </c>
      <c r="G23" s="189">
        <v>181</v>
      </c>
      <c r="H23" s="189">
        <v>944</v>
      </c>
      <c r="I23" s="189">
        <v>5</v>
      </c>
      <c r="J23" s="189">
        <f t="shared" si="2"/>
        <v>188.8</v>
      </c>
      <c r="K23" s="200" t="s">
        <v>99</v>
      </c>
    </row>
    <row r="24" spans="1:11" ht="15.75" thickBot="1" x14ac:dyDescent="0.25">
      <c r="A24" s="185">
        <v>6</v>
      </c>
      <c r="B24" s="5" t="s">
        <v>19</v>
      </c>
      <c r="C24" s="189">
        <v>160</v>
      </c>
      <c r="D24" s="189">
        <v>156</v>
      </c>
      <c r="E24" s="189">
        <v>174</v>
      </c>
      <c r="F24" s="189">
        <v>180</v>
      </c>
      <c r="G24" s="189">
        <v>141</v>
      </c>
      <c r="H24" s="189">
        <v>811</v>
      </c>
      <c r="I24" s="189">
        <v>5</v>
      </c>
      <c r="J24" s="189">
        <f t="shared" si="2"/>
        <v>162.19999999999999</v>
      </c>
      <c r="K24" s="200" t="s">
        <v>99</v>
      </c>
    </row>
    <row r="25" spans="1:11" x14ac:dyDescent="0.2">
      <c r="A25" s="230"/>
      <c r="B25" s="223"/>
      <c r="C25" s="224">
        <f>SUM(C19:C24)</f>
        <v>1150</v>
      </c>
      <c r="D25" s="224">
        <f t="shared" ref="D25:G25" si="3">SUM(D19:D24)</f>
        <v>1097</v>
      </c>
      <c r="E25" s="224">
        <f t="shared" si="3"/>
        <v>1067</v>
      </c>
      <c r="F25" s="224">
        <f t="shared" si="3"/>
        <v>1110</v>
      </c>
      <c r="G25" s="224">
        <f t="shared" si="3"/>
        <v>1100</v>
      </c>
      <c r="H25" s="224"/>
      <c r="I25" s="224"/>
      <c r="J25" s="224"/>
    </row>
    <row r="26" spans="1:11" ht="15.75" x14ac:dyDescent="0.2">
      <c r="A26" s="236"/>
      <c r="B26" s="206" t="s">
        <v>95</v>
      </c>
      <c r="C26" s="207">
        <f>COUNTIF(C19:G24,"&gt;199")</f>
        <v>8</v>
      </c>
      <c r="H26" s="243">
        <f>SUM(H19:H24)</f>
        <v>5824</v>
      </c>
      <c r="I26" s="241">
        <f>COUNT(C19:G24)</f>
        <v>30</v>
      </c>
      <c r="J26" s="242">
        <f>SUM(H26/I26)</f>
        <v>194.13333333333333</v>
      </c>
    </row>
    <row r="27" spans="1:11" ht="15.75" x14ac:dyDescent="0.2">
      <c r="A27" s="236"/>
      <c r="B27" s="206"/>
      <c r="C27" s="207"/>
      <c r="H27" s="243"/>
      <c r="I27" s="241"/>
      <c r="J27" s="242"/>
    </row>
    <row r="28" spans="1:11" ht="16.5" thickBot="1" x14ac:dyDescent="0.3">
      <c r="A28" s="237" t="s">
        <v>183</v>
      </c>
      <c r="B28" s="238"/>
      <c r="C28" s="238"/>
      <c r="D28" s="238"/>
      <c r="E28" s="238"/>
      <c r="F28" s="238"/>
      <c r="G28" s="238"/>
      <c r="H28" s="238"/>
      <c r="I28" s="238"/>
      <c r="J28" s="238"/>
    </row>
    <row r="29" spans="1:11" ht="15.75" thickBot="1" x14ac:dyDescent="0.25">
      <c r="A29" s="221" t="s">
        <v>1</v>
      </c>
      <c r="B29" s="222" t="s">
        <v>2</v>
      </c>
      <c r="C29" s="221" t="s">
        <v>3</v>
      </c>
      <c r="D29" s="221" t="s">
        <v>4</v>
      </c>
      <c r="E29" s="221" t="s">
        <v>5</v>
      </c>
      <c r="F29" s="221" t="s">
        <v>6</v>
      </c>
      <c r="G29" s="221" t="s">
        <v>7</v>
      </c>
      <c r="H29" s="221" t="s">
        <v>0</v>
      </c>
      <c r="I29" s="221" t="s">
        <v>62</v>
      </c>
      <c r="J29" s="239" t="s">
        <v>103</v>
      </c>
    </row>
    <row r="30" spans="1:11" ht="15.75" thickBot="1" x14ac:dyDescent="0.25">
      <c r="A30" s="185">
        <v>1</v>
      </c>
      <c r="B30" s="5" t="s">
        <v>55</v>
      </c>
      <c r="C30" s="189">
        <v>169</v>
      </c>
      <c r="D30" s="188">
        <v>202</v>
      </c>
      <c r="E30" s="188">
        <v>248</v>
      </c>
      <c r="F30" s="188">
        <v>204</v>
      </c>
      <c r="G30" s="189">
        <v>153</v>
      </c>
      <c r="H30" s="189">
        <v>1016</v>
      </c>
      <c r="I30" s="189">
        <v>5</v>
      </c>
      <c r="J30" s="189">
        <f t="shared" ref="J30:J35" si="4">SUM(H30/I30)</f>
        <v>203.2</v>
      </c>
      <c r="K30" s="200" t="s">
        <v>98</v>
      </c>
    </row>
    <row r="31" spans="1:11" ht="15.75" thickBot="1" x14ac:dyDescent="0.25">
      <c r="A31" s="185">
        <v>2</v>
      </c>
      <c r="B31" s="5" t="s">
        <v>82</v>
      </c>
      <c r="C31" s="189">
        <v>197</v>
      </c>
      <c r="D31" s="189">
        <v>199</v>
      </c>
      <c r="E31" s="189">
        <v>146</v>
      </c>
      <c r="F31" s="189">
        <v>189</v>
      </c>
      <c r="G31" s="188">
        <v>200</v>
      </c>
      <c r="H31" s="189">
        <v>991</v>
      </c>
      <c r="I31" s="189">
        <v>5</v>
      </c>
      <c r="J31" s="189">
        <f t="shared" si="4"/>
        <v>198.2</v>
      </c>
      <c r="K31" s="200" t="s">
        <v>98</v>
      </c>
    </row>
    <row r="32" spans="1:11" ht="15.75" thickBot="1" x14ac:dyDescent="0.25">
      <c r="A32" s="185">
        <v>3</v>
      </c>
      <c r="B32" s="5" t="s">
        <v>74</v>
      </c>
      <c r="C32" s="189">
        <v>194</v>
      </c>
      <c r="D32" s="189">
        <v>150</v>
      </c>
      <c r="E32" s="189">
        <v>154</v>
      </c>
      <c r="F32" s="189">
        <v>192</v>
      </c>
      <c r="G32" s="188">
        <v>206</v>
      </c>
      <c r="H32" s="189">
        <v>976</v>
      </c>
      <c r="I32" s="189">
        <v>5</v>
      </c>
      <c r="J32" s="189">
        <f t="shared" si="4"/>
        <v>195.2</v>
      </c>
      <c r="K32" s="200" t="s">
        <v>98</v>
      </c>
    </row>
    <row r="33" spans="1:11" ht="15.75" thickBot="1" x14ac:dyDescent="0.25">
      <c r="A33" s="185">
        <v>4</v>
      </c>
      <c r="B33" s="5" t="s">
        <v>71</v>
      </c>
      <c r="C33" s="189">
        <v>169</v>
      </c>
      <c r="D33" s="189">
        <v>184</v>
      </c>
      <c r="E33" s="189">
        <v>176</v>
      </c>
      <c r="F33" s="188">
        <v>210</v>
      </c>
      <c r="G33" s="189">
        <v>170</v>
      </c>
      <c r="H33" s="189">
        <v>949</v>
      </c>
      <c r="I33" s="189">
        <v>5</v>
      </c>
      <c r="J33" s="189">
        <f t="shared" si="4"/>
        <v>189.8</v>
      </c>
      <c r="K33" s="200" t="s">
        <v>98</v>
      </c>
    </row>
    <row r="34" spans="1:11" ht="15.75" thickBot="1" x14ac:dyDescent="0.25">
      <c r="A34" s="185">
        <v>4</v>
      </c>
      <c r="B34" s="5" t="s">
        <v>42</v>
      </c>
      <c r="C34" s="188">
        <v>209</v>
      </c>
      <c r="D34" s="189">
        <v>156</v>
      </c>
      <c r="E34" s="189">
        <v>193</v>
      </c>
      <c r="F34" s="189">
        <v>179</v>
      </c>
      <c r="G34" s="189">
        <v>172</v>
      </c>
      <c r="H34" s="189">
        <v>949</v>
      </c>
      <c r="I34" s="189">
        <v>5</v>
      </c>
      <c r="J34" s="189">
        <f t="shared" si="4"/>
        <v>189.8</v>
      </c>
      <c r="K34" s="200" t="s">
        <v>98</v>
      </c>
    </row>
    <row r="35" spans="1:11" ht="15.75" thickBot="1" x14ac:dyDescent="0.25">
      <c r="A35" s="185">
        <v>6</v>
      </c>
      <c r="B35" s="5" t="s">
        <v>138</v>
      </c>
      <c r="C35" s="189">
        <v>148</v>
      </c>
      <c r="D35" s="188">
        <v>213</v>
      </c>
      <c r="E35" s="189">
        <v>143</v>
      </c>
      <c r="F35" s="189">
        <v>154</v>
      </c>
      <c r="G35" s="189">
        <v>171</v>
      </c>
      <c r="H35" s="189">
        <v>869</v>
      </c>
      <c r="I35" s="189">
        <v>5</v>
      </c>
      <c r="J35" s="189">
        <f t="shared" si="4"/>
        <v>173.8</v>
      </c>
      <c r="K35" s="200" t="s">
        <v>98</v>
      </c>
    </row>
    <row r="36" spans="1:11" x14ac:dyDescent="0.2">
      <c r="A36" s="230"/>
      <c r="B36" s="223"/>
      <c r="C36" s="224">
        <f>SUM(C30:C35)</f>
        <v>1086</v>
      </c>
      <c r="D36" s="224">
        <f t="shared" ref="D36" si="5">SUM(D30:D35)</f>
        <v>1104</v>
      </c>
      <c r="E36" s="224">
        <f t="shared" ref="E36" si="6">SUM(E30:E35)</f>
        <v>1060</v>
      </c>
      <c r="F36" s="224">
        <f t="shared" ref="F36" si="7">SUM(F30:F35)</f>
        <v>1128</v>
      </c>
      <c r="G36" s="224">
        <f t="shared" ref="G36" si="8">SUM(G30:G35)</f>
        <v>1072</v>
      </c>
      <c r="H36" s="224"/>
      <c r="I36" s="224"/>
      <c r="J36" s="224"/>
    </row>
    <row r="37" spans="1:11" ht="15.75" x14ac:dyDescent="0.2">
      <c r="A37" s="236"/>
      <c r="B37" s="206" t="s">
        <v>95</v>
      </c>
      <c r="C37" s="207">
        <f>COUNTIF(C30:G35,"&gt;199")</f>
        <v>8</v>
      </c>
      <c r="H37" s="243">
        <f>SUM(H30:H35)</f>
        <v>5750</v>
      </c>
      <c r="I37" s="241">
        <f>COUNT(C30:G35)</f>
        <v>30</v>
      </c>
      <c r="J37" s="242">
        <f>SUM(H37/I37)</f>
        <v>191.66666666666666</v>
      </c>
    </row>
    <row r="38" spans="1:11" ht="15.75" x14ac:dyDescent="0.2">
      <c r="A38" s="236"/>
      <c r="B38" s="206"/>
      <c r="C38" s="207"/>
      <c r="H38" s="243"/>
      <c r="I38" s="241"/>
      <c r="J38" s="242"/>
    </row>
    <row r="39" spans="1:11" ht="16.5" thickBot="1" x14ac:dyDescent="0.3">
      <c r="A39" s="237" t="s">
        <v>184</v>
      </c>
      <c r="B39" s="238"/>
      <c r="C39" s="238"/>
      <c r="D39" s="238"/>
      <c r="E39" s="238"/>
      <c r="F39" s="238"/>
      <c r="G39" s="238"/>
      <c r="H39" s="238"/>
      <c r="I39" s="238"/>
      <c r="J39" s="238"/>
    </row>
    <row r="40" spans="1:11" ht="15.75" thickBot="1" x14ac:dyDescent="0.25">
      <c r="A40" s="221" t="s">
        <v>1</v>
      </c>
      <c r="B40" s="222" t="s">
        <v>2</v>
      </c>
      <c r="C40" s="221" t="s">
        <v>3</v>
      </c>
      <c r="D40" s="221" t="s">
        <v>4</v>
      </c>
      <c r="E40" s="221" t="s">
        <v>5</v>
      </c>
      <c r="F40" s="221" t="s">
        <v>6</v>
      </c>
      <c r="G40" s="221" t="s">
        <v>7</v>
      </c>
      <c r="H40" s="221" t="s">
        <v>0</v>
      </c>
      <c r="I40" s="221" t="s">
        <v>62</v>
      </c>
      <c r="J40" s="239" t="s">
        <v>103</v>
      </c>
    </row>
    <row r="41" spans="1:11" ht="15.75" thickBot="1" x14ac:dyDescent="0.25">
      <c r="A41" s="185">
        <v>1</v>
      </c>
      <c r="B41" s="5" t="s">
        <v>21</v>
      </c>
      <c r="C41" s="189">
        <v>167</v>
      </c>
      <c r="D41" s="188">
        <v>204</v>
      </c>
      <c r="E41" s="188">
        <v>225</v>
      </c>
      <c r="F41" s="188">
        <v>225</v>
      </c>
      <c r="G41" s="189">
        <v>179</v>
      </c>
      <c r="H41" s="189">
        <v>1090</v>
      </c>
      <c r="I41" s="189">
        <v>5</v>
      </c>
      <c r="J41" s="189">
        <f t="shared" ref="J41:J46" si="9">SUM(H41/I41)</f>
        <v>218</v>
      </c>
      <c r="K41" s="200" t="s">
        <v>100</v>
      </c>
    </row>
    <row r="42" spans="1:11" ht="15.75" thickBot="1" x14ac:dyDescent="0.25">
      <c r="A42" s="185">
        <v>2</v>
      </c>
      <c r="B42" s="5" t="s">
        <v>23</v>
      </c>
      <c r="C42" s="189">
        <v>179</v>
      </c>
      <c r="D42" s="189">
        <v>177</v>
      </c>
      <c r="E42" s="189">
        <v>193</v>
      </c>
      <c r="F42" s="189">
        <v>180</v>
      </c>
      <c r="G42" s="189">
        <v>171</v>
      </c>
      <c r="H42" s="189">
        <v>980</v>
      </c>
      <c r="I42" s="189">
        <v>5</v>
      </c>
      <c r="J42" s="189">
        <f t="shared" si="9"/>
        <v>196</v>
      </c>
      <c r="K42" s="200" t="s">
        <v>100</v>
      </c>
    </row>
    <row r="43" spans="1:11" ht="15.75" thickBot="1" x14ac:dyDescent="0.25">
      <c r="A43" s="185">
        <v>3</v>
      </c>
      <c r="B43" s="5" t="s">
        <v>20</v>
      </c>
      <c r="C43" s="189">
        <v>167</v>
      </c>
      <c r="D43" s="189">
        <v>172</v>
      </c>
      <c r="E43" s="189">
        <v>181</v>
      </c>
      <c r="F43" s="188">
        <v>223</v>
      </c>
      <c r="G43" s="189">
        <v>166</v>
      </c>
      <c r="H43" s="189">
        <v>959</v>
      </c>
      <c r="I43" s="189">
        <v>5</v>
      </c>
      <c r="J43" s="189">
        <f t="shared" si="9"/>
        <v>191.8</v>
      </c>
      <c r="K43" s="200" t="s">
        <v>100</v>
      </c>
    </row>
    <row r="44" spans="1:11" ht="15.75" thickBot="1" x14ac:dyDescent="0.25">
      <c r="A44" s="185">
        <v>4</v>
      </c>
      <c r="B44" s="5" t="s">
        <v>76</v>
      </c>
      <c r="C44" s="189">
        <v>176</v>
      </c>
      <c r="D44" s="189">
        <v>171</v>
      </c>
      <c r="E44" s="188">
        <v>210</v>
      </c>
      <c r="F44" s="189">
        <v>141</v>
      </c>
      <c r="G44" s="189">
        <v>132</v>
      </c>
      <c r="H44" s="189">
        <v>860</v>
      </c>
      <c r="I44" s="189">
        <v>5</v>
      </c>
      <c r="J44" s="189">
        <f t="shared" si="9"/>
        <v>172</v>
      </c>
      <c r="K44" s="200" t="s">
        <v>100</v>
      </c>
    </row>
    <row r="45" spans="1:11" ht="15.75" thickBot="1" x14ac:dyDescent="0.25">
      <c r="A45" s="185">
        <v>5</v>
      </c>
      <c r="B45" s="5" t="s">
        <v>65</v>
      </c>
      <c r="C45" s="189">
        <v>176</v>
      </c>
      <c r="D45" s="189">
        <v>168</v>
      </c>
      <c r="E45" s="189">
        <v>147</v>
      </c>
      <c r="F45" s="189">
        <v>132</v>
      </c>
      <c r="G45" s="188">
        <v>204</v>
      </c>
      <c r="H45" s="189">
        <v>857</v>
      </c>
      <c r="I45" s="189">
        <v>5</v>
      </c>
      <c r="J45" s="189">
        <f t="shared" si="9"/>
        <v>171.4</v>
      </c>
      <c r="K45" s="200" t="s">
        <v>100</v>
      </c>
    </row>
    <row r="46" spans="1:11" ht="15.75" thickBot="1" x14ac:dyDescent="0.25">
      <c r="A46" s="185">
        <v>6</v>
      </c>
      <c r="B46" s="5" t="s">
        <v>147</v>
      </c>
      <c r="C46" s="189">
        <v>159</v>
      </c>
      <c r="D46" s="189">
        <v>170</v>
      </c>
      <c r="E46" s="189">
        <v>179</v>
      </c>
      <c r="F46" s="189">
        <v>146</v>
      </c>
      <c r="G46" s="189">
        <v>118</v>
      </c>
      <c r="H46" s="189">
        <v>792</v>
      </c>
      <c r="I46" s="189">
        <v>5</v>
      </c>
      <c r="J46" s="189">
        <f t="shared" si="9"/>
        <v>158.4</v>
      </c>
      <c r="K46" s="200" t="s">
        <v>100</v>
      </c>
    </row>
    <row r="47" spans="1:11" x14ac:dyDescent="0.2">
      <c r="A47" s="230"/>
      <c r="B47" s="223"/>
      <c r="C47" s="224">
        <f>SUM(C41:C46)</f>
        <v>1024</v>
      </c>
      <c r="D47" s="224">
        <f t="shared" ref="D47" si="10">SUM(D41:D46)</f>
        <v>1062</v>
      </c>
      <c r="E47" s="224">
        <f t="shared" ref="E47" si="11">SUM(E41:E46)</f>
        <v>1135</v>
      </c>
      <c r="F47" s="224">
        <f t="shared" ref="F47" si="12">SUM(F41:F46)</f>
        <v>1047</v>
      </c>
      <c r="G47" s="224">
        <f t="shared" ref="G47" si="13">SUM(G41:G46)</f>
        <v>970</v>
      </c>
      <c r="H47" s="224"/>
      <c r="I47" s="224"/>
      <c r="J47" s="224"/>
    </row>
    <row r="48" spans="1:11" ht="15.75" x14ac:dyDescent="0.2">
      <c r="B48" s="206" t="s">
        <v>95</v>
      </c>
      <c r="C48" s="207">
        <f>COUNTIF(C41:G46,"&gt;199")</f>
        <v>6</v>
      </c>
      <c r="H48" s="243">
        <f>SUM(H41:H46)</f>
        <v>5538</v>
      </c>
      <c r="I48" s="241">
        <f>COUNT(C41:G46)</f>
        <v>30</v>
      </c>
      <c r="J48" s="242">
        <f>SUM(H48/I48)</f>
        <v>184.6</v>
      </c>
    </row>
    <row r="50" spans="2:10" ht="15.75" x14ac:dyDescent="0.2">
      <c r="B50" s="244" t="s">
        <v>95</v>
      </c>
      <c r="C50" s="231">
        <f>SUM(C48+C37+C26+C15)</f>
        <v>25</v>
      </c>
      <c r="G50" s="186" t="s">
        <v>0</v>
      </c>
      <c r="H50" s="231">
        <f>SUM(H48+H37+H26+H15)</f>
        <v>21829</v>
      </c>
      <c r="I50" s="231">
        <f>SUM(I48+I37+I26+I15)</f>
        <v>120</v>
      </c>
      <c r="J50" s="245">
        <f>SUM(H50/I50)</f>
        <v>181.90833333333333</v>
      </c>
    </row>
  </sheetData>
  <sortState xmlns:xlrd2="http://schemas.microsoft.com/office/spreadsheetml/2017/richdata2" ref="B4:K31">
    <sortCondition ref="K4:K31"/>
  </sortState>
  <mergeCells count="7">
    <mergeCell ref="A1:J1"/>
    <mergeCell ref="A6:J6"/>
    <mergeCell ref="A17:J17"/>
    <mergeCell ref="A28:J28"/>
    <mergeCell ref="A39:J39"/>
    <mergeCell ref="A2:J2"/>
    <mergeCell ref="A4:J4"/>
  </mergeCells>
  <hyperlinks>
    <hyperlink ref="B8" r:id="rId1" display="https://bowling.lexerbowling.com/bowlingdelapraille/championnatsgenevois2026/pl022.htm" xr:uid="{E0D0286E-A718-438E-9454-4A10593DC294}"/>
    <hyperlink ref="B9" r:id="rId2" display="https://bowling.lexerbowling.com/bowlingdelapraille/championnatsgenevois2026/pl05A.htm" xr:uid="{D741C9A6-9CEA-46F9-BB86-52BE62DCDB2D}"/>
    <hyperlink ref="B10" r:id="rId3" display="https://bowling.lexerbowling.com/bowlingdelapraille/championnatsgenevois2026/pl021.htm" xr:uid="{103B4457-33F1-44FE-8AFF-98BDB946A7D3}"/>
    <hyperlink ref="B11" r:id="rId4" display="https://bowling.lexerbowling.com/bowlingdelapraille/championnatsgenevois2026/pl068.htm" xr:uid="{A2A4B1BC-D5BF-4B9E-80A1-CD22B2D35CAD}"/>
    <hyperlink ref="B12" r:id="rId5" display="https://bowling.lexerbowling.com/bowlingdelapraille/championnatsgenevois2026/pl037.htm" xr:uid="{DE9C1989-DE17-414D-9F3E-BA670F6CF822}"/>
    <hyperlink ref="B13" r:id="rId6" display="https://bowling.lexerbowling.com/bowlingdelapraille/championnatsgenevois2026/pl010.htm" xr:uid="{06995453-934A-43FE-B0B1-3B3E6B8F6DE6}"/>
    <hyperlink ref="B19" r:id="rId7" display="https://bowling.lexerbowling.com/bowlingdelapraille/championnatsgenevois2026/pl05C.htm" xr:uid="{40CF0404-BE4C-4993-BD52-98CBAC304A62}"/>
    <hyperlink ref="B20" r:id="rId8" display="https://bowling.lexerbowling.com/bowlingdelapraille/championnatsgenevois2026/pl02E.htm" xr:uid="{3B0EF819-DEC9-4BD0-8A61-D84FDDD49028}"/>
    <hyperlink ref="B21" r:id="rId9" display="https://bowling.lexerbowling.com/bowlingdelapraille/championnatsgenevois2026/pl017.htm" xr:uid="{05BF84DB-2D3F-421A-A3D4-476E04AEDC88}"/>
    <hyperlink ref="B22" r:id="rId10" display="https://bowling.lexerbowling.com/bowlingdelapraille/championnatsgenevois2026/pl02A.htm" xr:uid="{7DB9CEF4-301C-4E01-B3A0-2185C8B52F48}"/>
    <hyperlink ref="B23" r:id="rId11" display="https://bowling.lexerbowling.com/bowlingdelapraille/championnatsgenevois2026/pl062.htm" xr:uid="{22FC810B-8CBB-4B14-8E10-564AD0C26AC6}"/>
    <hyperlink ref="B24" r:id="rId12" display="https://bowling.lexerbowling.com/bowlingdelapraille/championnatsgenevois2026/pl023.htm" xr:uid="{A89E5149-7F3F-4557-8489-CB5CE959436B}"/>
    <hyperlink ref="B30" r:id="rId13" display="https://bowling.lexerbowling.com/bowlingdelapraille/championnatsgenevois2026/pl028.htm" xr:uid="{B2583375-AFD1-41D9-A1AB-1FCBDC5C5C0E}"/>
    <hyperlink ref="B31" r:id="rId14" display="https://bowling.lexerbowling.com/bowlingdelapraille/championnatsgenevois2026/pl026.htm" xr:uid="{2F814BCE-9435-4D40-A662-85A3868EA19E}"/>
    <hyperlink ref="B32" r:id="rId15" display="https://bowling.lexerbowling.com/bowlingdelapraille/championnatsgenevois2026/pl007.htm" xr:uid="{0A17FC23-1E3E-417A-A6D1-C54E2829F683}"/>
    <hyperlink ref="B33" r:id="rId16" display="https://bowling.lexerbowling.com/bowlingdelapraille/championnatsgenevois2026/pl006.htm" xr:uid="{DC73ACF1-787B-4A00-BBB5-4C7F4A4743A5}"/>
    <hyperlink ref="B34" r:id="rId17" display="https://bowling.lexerbowling.com/bowlingdelapraille/championnatsgenevois2026/pl00D.htm" xr:uid="{2CA0B0ED-9C2B-4C7C-82E8-1295B5A15CD7}"/>
    <hyperlink ref="B35" r:id="rId18" display="https://bowling.lexerbowling.com/bowlingdelapraille/championnatsgenevois2026/pl016.htm" xr:uid="{F5D2D65B-9346-4402-9E23-71210258BC0B}"/>
    <hyperlink ref="B41" r:id="rId19" display="https://bowling.lexerbowling.com/bowlingdelapraille/championnatsgenevois2026/pl03C.htm" xr:uid="{CAADD381-B765-41E2-8E3C-0797443B912E}"/>
    <hyperlink ref="B42" r:id="rId20" display="https://bowling.lexerbowling.com/bowlingdelapraille/championnatsgenevois2026/pl003.htm" xr:uid="{87E00834-ACD4-4C24-A849-E351959CA822}"/>
    <hyperlink ref="B43" r:id="rId21" display="https://bowling.lexerbowling.com/bowlingdelapraille/championnatsgenevois2026/pl008.htm" xr:uid="{D3B6F990-C052-4F5D-9CD5-2C9CAB946232}"/>
    <hyperlink ref="B44" r:id="rId22" display="https://bowling.lexerbowling.com/bowlingdelapraille/championnatsgenevois2026/pl050.htm" xr:uid="{ECAC2F70-2669-47C2-9A7C-AA403B2052EE}"/>
    <hyperlink ref="B45" r:id="rId23" display="https://bowling.lexerbowling.com/bowlingdelapraille/championnatsgenevois2026/pl025.htm" xr:uid="{040ED8A8-6F6D-4CD4-A560-FA416406AA5F}"/>
    <hyperlink ref="B46" r:id="rId24" display="https://bowling.lexerbowling.com/bowlingdelapraille/championnatsgenevois2026/pl052.htm" xr:uid="{B4BA0D49-9A63-45CE-A965-E7FF78585F79}"/>
  </hyperlinks>
  <pageMargins left="0.7" right="0.7" top="0.75" bottom="0.75" header="0.3" footer="0.3"/>
  <pageSetup paperSize="9" orientation="portrait"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FBED-14B4-4E3A-860B-FEDA35BCFB85}">
  <sheetPr>
    <tabColor rgb="FFCCFFCC"/>
  </sheetPr>
  <dimension ref="A1:M57"/>
  <sheetViews>
    <sheetView topLeftCell="A16" workbookViewId="0">
      <selection activeCell="O52" sqref="O52"/>
    </sheetView>
  </sheetViews>
  <sheetFormatPr baseColWidth="10" defaultColWidth="11.5546875" defaultRowHeight="15" x14ac:dyDescent="0.2"/>
  <cols>
    <col min="1" max="1" width="5.33203125" style="1" customWidth="1"/>
    <col min="2" max="2" width="22.21875" customWidth="1"/>
    <col min="3" max="3" width="6" style="1" bestFit="1" customWidth="1"/>
    <col min="4" max="7" width="3.77734375" style="1" bestFit="1" customWidth="1"/>
    <col min="8" max="8" width="4.88671875" style="1" bestFit="1" customWidth="1"/>
    <col min="9" max="9" width="6.109375" style="1" bestFit="1" customWidth="1"/>
    <col min="10" max="10" width="5.21875" style="1" bestFit="1" customWidth="1"/>
    <col min="11" max="11" width="6.5546875" style="97" bestFit="1" customWidth="1"/>
    <col min="12" max="13" width="4.21875" style="1" customWidth="1"/>
  </cols>
  <sheetData>
    <row r="1" spans="1:12" x14ac:dyDescent="0.2">
      <c r="A1" s="182" t="s">
        <v>86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2" ht="15.75" thickBot="1" x14ac:dyDescent="0.25"/>
    <row r="3" spans="1:12" ht="32.25" thickBot="1" x14ac:dyDescent="0.25">
      <c r="A3" s="145" t="s">
        <v>1</v>
      </c>
      <c r="B3" s="162" t="s">
        <v>2</v>
      </c>
      <c r="C3" s="150" t="s">
        <v>3</v>
      </c>
      <c r="D3" s="150" t="s">
        <v>4</v>
      </c>
      <c r="E3" s="150" t="s">
        <v>5</v>
      </c>
      <c r="F3" s="150" t="s">
        <v>6</v>
      </c>
      <c r="G3" s="150" t="s">
        <v>7</v>
      </c>
      <c r="H3" s="150" t="s">
        <v>8</v>
      </c>
      <c r="I3" s="150" t="s">
        <v>0</v>
      </c>
      <c r="J3" s="150" t="s">
        <v>62</v>
      </c>
      <c r="K3" s="151" t="s">
        <v>63</v>
      </c>
    </row>
    <row r="4" spans="1:12" ht="15.75" thickBot="1" x14ac:dyDescent="0.25">
      <c r="A4" s="147">
        <v>1</v>
      </c>
      <c r="B4" s="246" t="s">
        <v>35</v>
      </c>
      <c r="C4" s="138">
        <v>165</v>
      </c>
      <c r="D4" s="138">
        <v>182</v>
      </c>
      <c r="E4" s="138">
        <v>188</v>
      </c>
      <c r="F4" s="138">
        <v>173</v>
      </c>
      <c r="G4" s="138">
        <v>141</v>
      </c>
      <c r="H4" s="138">
        <v>144</v>
      </c>
      <c r="I4" s="274">
        <v>993</v>
      </c>
      <c r="J4" s="146">
        <f t="shared" ref="J4:J13" si="0">COUNT(C4:H4)</f>
        <v>6</v>
      </c>
      <c r="K4" s="149">
        <f t="shared" ref="K4:K13" si="1">SUM(I4/J4)</f>
        <v>165.5</v>
      </c>
      <c r="L4" s="1" t="s">
        <v>174</v>
      </c>
    </row>
    <row r="5" spans="1:12" ht="15.75" thickBot="1" x14ac:dyDescent="0.25">
      <c r="A5" s="247">
        <v>2</v>
      </c>
      <c r="B5" s="3" t="s">
        <v>164</v>
      </c>
      <c r="C5" s="275">
        <v>171</v>
      </c>
      <c r="D5" s="275">
        <v>174</v>
      </c>
      <c r="E5" s="275">
        <v>192</v>
      </c>
      <c r="F5" s="275">
        <v>142</v>
      </c>
      <c r="G5" s="275">
        <v>172</v>
      </c>
      <c r="H5" s="275">
        <v>112</v>
      </c>
      <c r="I5" s="276">
        <v>963</v>
      </c>
      <c r="J5" s="146">
        <f t="shared" si="0"/>
        <v>6</v>
      </c>
      <c r="K5" s="149">
        <f t="shared" si="1"/>
        <v>160.5</v>
      </c>
      <c r="L5" s="1" t="s">
        <v>174</v>
      </c>
    </row>
    <row r="6" spans="1:12" ht="15.75" thickBot="1" x14ac:dyDescent="0.25">
      <c r="A6" s="147">
        <v>3</v>
      </c>
      <c r="B6" s="246" t="s">
        <v>201</v>
      </c>
      <c r="C6" s="138">
        <v>138</v>
      </c>
      <c r="D6" s="138">
        <v>125</v>
      </c>
      <c r="E6" s="138">
        <v>175</v>
      </c>
      <c r="F6" s="138">
        <v>152</v>
      </c>
      <c r="G6" s="138">
        <v>148</v>
      </c>
      <c r="H6" s="138">
        <v>171</v>
      </c>
      <c r="I6" s="274">
        <v>909</v>
      </c>
      <c r="J6" s="146">
        <f t="shared" si="0"/>
        <v>6</v>
      </c>
      <c r="K6" s="149">
        <f t="shared" si="1"/>
        <v>151.5</v>
      </c>
      <c r="L6" s="1" t="s">
        <v>174</v>
      </c>
    </row>
    <row r="7" spans="1:12" ht="15.75" thickBot="1" x14ac:dyDescent="0.25">
      <c r="A7" s="247">
        <v>4</v>
      </c>
      <c r="B7" s="3" t="s">
        <v>52</v>
      </c>
      <c r="C7" s="275">
        <v>180</v>
      </c>
      <c r="D7" s="275">
        <v>147</v>
      </c>
      <c r="E7" s="275">
        <v>131</v>
      </c>
      <c r="F7" s="275">
        <v>152</v>
      </c>
      <c r="G7" s="275">
        <v>130</v>
      </c>
      <c r="H7" s="275">
        <v>158</v>
      </c>
      <c r="I7" s="276">
        <v>898</v>
      </c>
      <c r="J7" s="146">
        <f t="shared" si="0"/>
        <v>6</v>
      </c>
      <c r="K7" s="149">
        <f t="shared" si="1"/>
        <v>149.66666666666666</v>
      </c>
      <c r="L7" s="1" t="s">
        <v>174</v>
      </c>
    </row>
    <row r="8" spans="1:12" ht="15.75" thickBot="1" x14ac:dyDescent="0.25">
      <c r="A8" s="147">
        <v>5</v>
      </c>
      <c r="B8" s="246" t="s">
        <v>165</v>
      </c>
      <c r="C8" s="138">
        <v>153</v>
      </c>
      <c r="D8" s="138">
        <v>124</v>
      </c>
      <c r="E8" s="138">
        <v>149</v>
      </c>
      <c r="F8" s="138">
        <v>196</v>
      </c>
      <c r="G8" s="138">
        <v>146</v>
      </c>
      <c r="H8" s="138">
        <v>122</v>
      </c>
      <c r="I8" s="274">
        <v>890</v>
      </c>
      <c r="J8" s="146">
        <f t="shared" si="0"/>
        <v>6</v>
      </c>
      <c r="K8" s="149">
        <f t="shared" si="1"/>
        <v>148.33333333333334</v>
      </c>
      <c r="L8" s="1" t="s">
        <v>174</v>
      </c>
    </row>
    <row r="9" spans="1:12" ht="15.75" thickBot="1" x14ac:dyDescent="0.25">
      <c r="A9" s="247">
        <v>6</v>
      </c>
      <c r="B9" s="3" t="s">
        <v>15</v>
      </c>
      <c r="C9" s="275">
        <v>158</v>
      </c>
      <c r="D9" s="275">
        <v>153</v>
      </c>
      <c r="E9" s="275">
        <v>124</v>
      </c>
      <c r="F9" s="275">
        <v>134</v>
      </c>
      <c r="G9" s="275">
        <v>131</v>
      </c>
      <c r="H9" s="275">
        <v>147</v>
      </c>
      <c r="I9" s="276">
        <v>847</v>
      </c>
      <c r="J9" s="146">
        <f t="shared" si="0"/>
        <v>6</v>
      </c>
      <c r="K9" s="149">
        <f t="shared" si="1"/>
        <v>141.16666666666666</v>
      </c>
      <c r="L9" s="1" t="s">
        <v>174</v>
      </c>
    </row>
    <row r="10" spans="1:12" ht="15.75" thickBot="1" x14ac:dyDescent="0.25">
      <c r="A10" s="147">
        <v>7</v>
      </c>
      <c r="B10" s="246" t="s">
        <v>50</v>
      </c>
      <c r="C10" s="138">
        <v>125</v>
      </c>
      <c r="D10" s="138">
        <v>156</v>
      </c>
      <c r="E10" s="138">
        <v>160</v>
      </c>
      <c r="F10" s="138">
        <v>126</v>
      </c>
      <c r="G10" s="138">
        <v>152</v>
      </c>
      <c r="H10" s="138">
        <v>126</v>
      </c>
      <c r="I10" s="274">
        <v>845</v>
      </c>
      <c r="J10" s="146">
        <f t="shared" si="0"/>
        <v>6</v>
      </c>
      <c r="K10" s="149">
        <f t="shared" si="1"/>
        <v>140.83333333333334</v>
      </c>
      <c r="L10" s="1" t="s">
        <v>174</v>
      </c>
    </row>
    <row r="11" spans="1:12" ht="15.75" thickBot="1" x14ac:dyDescent="0.25">
      <c r="A11" s="247">
        <v>8</v>
      </c>
      <c r="B11" s="3" t="s">
        <v>17</v>
      </c>
      <c r="C11" s="275">
        <v>126</v>
      </c>
      <c r="D11" s="275">
        <v>115</v>
      </c>
      <c r="E11" s="275">
        <v>135</v>
      </c>
      <c r="F11" s="275">
        <v>157</v>
      </c>
      <c r="G11" s="275">
        <v>132</v>
      </c>
      <c r="H11" s="275">
        <v>126</v>
      </c>
      <c r="I11" s="276">
        <v>791</v>
      </c>
      <c r="J11" s="146">
        <f t="shared" si="0"/>
        <v>6</v>
      </c>
      <c r="K11" s="149">
        <f t="shared" si="1"/>
        <v>131.83333333333334</v>
      </c>
      <c r="L11" s="1" t="s">
        <v>174</v>
      </c>
    </row>
    <row r="12" spans="1:12" ht="15.75" thickBot="1" x14ac:dyDescent="0.25">
      <c r="A12" s="147">
        <v>9</v>
      </c>
      <c r="B12" s="246" t="s">
        <v>70</v>
      </c>
      <c r="C12" s="138">
        <v>138</v>
      </c>
      <c r="D12" s="138">
        <v>140</v>
      </c>
      <c r="E12" s="138">
        <v>123</v>
      </c>
      <c r="F12" s="138">
        <v>120</v>
      </c>
      <c r="G12" s="138">
        <v>115</v>
      </c>
      <c r="H12" s="138">
        <v>119</v>
      </c>
      <c r="I12" s="274">
        <v>755</v>
      </c>
      <c r="J12" s="146">
        <f t="shared" si="0"/>
        <v>6</v>
      </c>
      <c r="K12" s="149">
        <f t="shared" si="1"/>
        <v>125.83333333333333</v>
      </c>
      <c r="L12" s="1" t="s">
        <v>174</v>
      </c>
    </row>
    <row r="13" spans="1:12" ht="15.75" thickBot="1" x14ac:dyDescent="0.25">
      <c r="A13" s="247">
        <v>10</v>
      </c>
      <c r="B13" s="3" t="s">
        <v>221</v>
      </c>
      <c r="C13" s="275">
        <v>94</v>
      </c>
      <c r="D13" s="275">
        <v>102</v>
      </c>
      <c r="E13" s="275">
        <v>86</v>
      </c>
      <c r="F13" s="275">
        <v>108</v>
      </c>
      <c r="G13" s="275">
        <v>89</v>
      </c>
      <c r="H13" s="275">
        <v>87</v>
      </c>
      <c r="I13" s="276">
        <v>566</v>
      </c>
      <c r="J13" s="146">
        <f t="shared" si="0"/>
        <v>6</v>
      </c>
      <c r="K13" s="149">
        <f t="shared" si="1"/>
        <v>94.333333333333329</v>
      </c>
      <c r="L13" s="1" t="s">
        <v>174</v>
      </c>
    </row>
    <row r="14" spans="1:12" ht="15.75" thickBot="1" x14ac:dyDescent="0.25">
      <c r="A14" s="183">
        <v>1</v>
      </c>
      <c r="B14" s="153" t="s">
        <v>12</v>
      </c>
      <c r="C14" s="192">
        <v>192</v>
      </c>
      <c r="D14" s="192">
        <v>156</v>
      </c>
      <c r="E14" s="192">
        <v>167</v>
      </c>
      <c r="F14" s="192">
        <v>188</v>
      </c>
      <c r="G14" s="192">
        <v>178</v>
      </c>
      <c r="H14" s="192">
        <v>149</v>
      </c>
      <c r="I14" s="194">
        <v>1030</v>
      </c>
      <c r="J14" s="146">
        <f t="shared" ref="J14:J25" si="2">COUNT(C14:H14)</f>
        <v>6</v>
      </c>
      <c r="K14" s="149">
        <f t="shared" ref="K14:K25" si="3">SUM(I14/J14)</f>
        <v>171.66666666666666</v>
      </c>
      <c r="L14" s="1" t="s">
        <v>174</v>
      </c>
    </row>
    <row r="15" spans="1:12" ht="15.75" thickBot="1" x14ac:dyDescent="0.25">
      <c r="A15" s="184">
        <v>2</v>
      </c>
      <c r="B15" s="3" t="s">
        <v>14</v>
      </c>
      <c r="C15" s="195">
        <v>154</v>
      </c>
      <c r="D15" s="195">
        <v>167</v>
      </c>
      <c r="E15" s="195">
        <v>168</v>
      </c>
      <c r="F15" s="195">
        <v>190</v>
      </c>
      <c r="G15" s="195">
        <v>169</v>
      </c>
      <c r="H15" s="195">
        <v>177</v>
      </c>
      <c r="I15" s="196">
        <v>1025</v>
      </c>
      <c r="J15" s="146">
        <f t="shared" si="2"/>
        <v>6</v>
      </c>
      <c r="K15" s="149">
        <f t="shared" si="3"/>
        <v>170.83333333333334</v>
      </c>
      <c r="L15" s="1" t="s">
        <v>174</v>
      </c>
    </row>
    <row r="16" spans="1:12" ht="15.75" thickBot="1" x14ac:dyDescent="0.25">
      <c r="A16" s="183">
        <v>3</v>
      </c>
      <c r="B16" s="153" t="s">
        <v>203</v>
      </c>
      <c r="C16" s="192">
        <v>166</v>
      </c>
      <c r="D16" s="192">
        <v>151</v>
      </c>
      <c r="E16" s="192">
        <v>146</v>
      </c>
      <c r="F16" s="192">
        <v>116</v>
      </c>
      <c r="G16" s="192">
        <v>181</v>
      </c>
      <c r="H16" s="192">
        <v>170</v>
      </c>
      <c r="I16" s="194">
        <v>930</v>
      </c>
      <c r="J16" s="146">
        <f t="shared" si="2"/>
        <v>6</v>
      </c>
      <c r="K16" s="149">
        <f t="shared" si="3"/>
        <v>155</v>
      </c>
      <c r="L16" s="1" t="s">
        <v>174</v>
      </c>
    </row>
    <row r="17" spans="1:12" ht="15.75" thickBot="1" x14ac:dyDescent="0.25">
      <c r="A17" s="184">
        <v>4</v>
      </c>
      <c r="B17" s="3" t="s">
        <v>11</v>
      </c>
      <c r="C17" s="195">
        <v>199</v>
      </c>
      <c r="D17" s="195">
        <v>136</v>
      </c>
      <c r="E17" s="195">
        <v>162</v>
      </c>
      <c r="F17" s="195">
        <v>132</v>
      </c>
      <c r="G17" s="195">
        <v>155</v>
      </c>
      <c r="H17" s="195">
        <v>140</v>
      </c>
      <c r="I17" s="196">
        <v>924</v>
      </c>
      <c r="J17" s="146">
        <f t="shared" si="2"/>
        <v>6</v>
      </c>
      <c r="K17" s="149">
        <f t="shared" si="3"/>
        <v>154</v>
      </c>
      <c r="L17" s="1" t="s">
        <v>174</v>
      </c>
    </row>
    <row r="18" spans="1:12" ht="15.75" thickBot="1" x14ac:dyDescent="0.25">
      <c r="A18" s="183">
        <v>5</v>
      </c>
      <c r="B18" s="153" t="s">
        <v>16</v>
      </c>
      <c r="C18" s="192">
        <v>136</v>
      </c>
      <c r="D18" s="192">
        <v>164</v>
      </c>
      <c r="E18" s="192">
        <v>176</v>
      </c>
      <c r="F18" s="192">
        <v>146</v>
      </c>
      <c r="G18" s="192">
        <v>126</v>
      </c>
      <c r="H18" s="192">
        <v>152</v>
      </c>
      <c r="I18" s="194">
        <v>900</v>
      </c>
      <c r="J18" s="146">
        <f t="shared" si="2"/>
        <v>6</v>
      </c>
      <c r="K18" s="149">
        <f t="shared" si="3"/>
        <v>150</v>
      </c>
      <c r="L18" s="1" t="s">
        <v>174</v>
      </c>
    </row>
    <row r="19" spans="1:12" ht="15.75" thickBot="1" x14ac:dyDescent="0.25">
      <c r="A19" s="184">
        <v>6</v>
      </c>
      <c r="B19" s="3" t="s">
        <v>47</v>
      </c>
      <c r="C19" s="195">
        <v>187</v>
      </c>
      <c r="D19" s="195">
        <v>123</v>
      </c>
      <c r="E19" s="195">
        <v>161</v>
      </c>
      <c r="F19" s="195">
        <v>137</v>
      </c>
      <c r="G19" s="195">
        <v>139</v>
      </c>
      <c r="H19" s="195">
        <v>150</v>
      </c>
      <c r="I19" s="196">
        <v>897</v>
      </c>
      <c r="J19" s="146">
        <f t="shared" si="2"/>
        <v>6</v>
      </c>
      <c r="K19" s="149">
        <f t="shared" si="3"/>
        <v>149.5</v>
      </c>
      <c r="L19" s="1" t="s">
        <v>174</v>
      </c>
    </row>
    <row r="20" spans="1:12" ht="15.75" thickBot="1" x14ac:dyDescent="0.25">
      <c r="A20" s="183">
        <v>7</v>
      </c>
      <c r="B20" s="153" t="s">
        <v>37</v>
      </c>
      <c r="C20" s="192">
        <v>128</v>
      </c>
      <c r="D20" s="192">
        <v>133</v>
      </c>
      <c r="E20" s="192">
        <v>163</v>
      </c>
      <c r="F20" s="192">
        <v>151</v>
      </c>
      <c r="G20" s="192">
        <v>135</v>
      </c>
      <c r="H20" s="192">
        <v>161</v>
      </c>
      <c r="I20" s="194">
        <v>871</v>
      </c>
      <c r="J20" s="146">
        <f t="shared" si="2"/>
        <v>6</v>
      </c>
      <c r="K20" s="149">
        <f t="shared" si="3"/>
        <v>145.16666666666666</v>
      </c>
      <c r="L20" s="1" t="s">
        <v>174</v>
      </c>
    </row>
    <row r="21" spans="1:12" ht="15.75" thickBot="1" x14ac:dyDescent="0.25">
      <c r="A21" s="184">
        <v>8</v>
      </c>
      <c r="B21" s="3" t="s">
        <v>204</v>
      </c>
      <c r="C21" s="195">
        <v>129</v>
      </c>
      <c r="D21" s="195">
        <v>131</v>
      </c>
      <c r="E21" s="195">
        <v>144</v>
      </c>
      <c r="F21" s="195">
        <v>137</v>
      </c>
      <c r="G21" s="195">
        <v>176</v>
      </c>
      <c r="H21" s="195">
        <v>142</v>
      </c>
      <c r="I21" s="196">
        <v>859</v>
      </c>
      <c r="J21" s="146">
        <f t="shared" si="2"/>
        <v>6</v>
      </c>
      <c r="K21" s="149">
        <f t="shared" si="3"/>
        <v>143.16666666666666</v>
      </c>
      <c r="L21" s="1" t="s">
        <v>174</v>
      </c>
    </row>
    <row r="22" spans="1:12" ht="15.75" thickBot="1" x14ac:dyDescent="0.25">
      <c r="A22" s="183">
        <v>9</v>
      </c>
      <c r="B22" s="153" t="s">
        <v>36</v>
      </c>
      <c r="C22" s="192">
        <v>107</v>
      </c>
      <c r="D22" s="192">
        <v>117</v>
      </c>
      <c r="E22" s="192">
        <v>197</v>
      </c>
      <c r="F22" s="192">
        <v>131</v>
      </c>
      <c r="G22" s="192">
        <v>149</v>
      </c>
      <c r="H22" s="192">
        <v>147</v>
      </c>
      <c r="I22" s="194">
        <v>848</v>
      </c>
      <c r="J22" s="146">
        <f t="shared" si="2"/>
        <v>6</v>
      </c>
      <c r="K22" s="149">
        <f t="shared" si="3"/>
        <v>141.33333333333334</v>
      </c>
      <c r="L22" s="1" t="s">
        <v>174</v>
      </c>
    </row>
    <row r="23" spans="1:12" ht="15.75" thickBot="1" x14ac:dyDescent="0.25">
      <c r="A23" s="184">
        <v>10</v>
      </c>
      <c r="B23" s="3" t="s">
        <v>13</v>
      </c>
      <c r="C23" s="195">
        <v>114</v>
      </c>
      <c r="D23" s="195">
        <v>134</v>
      </c>
      <c r="E23" s="195">
        <v>167</v>
      </c>
      <c r="F23" s="195">
        <v>123</v>
      </c>
      <c r="G23" s="195">
        <v>139</v>
      </c>
      <c r="H23" s="195">
        <v>114</v>
      </c>
      <c r="I23" s="196">
        <v>791</v>
      </c>
      <c r="J23" s="146">
        <f t="shared" si="2"/>
        <v>6</v>
      </c>
      <c r="K23" s="149">
        <f t="shared" si="3"/>
        <v>131.83333333333334</v>
      </c>
      <c r="L23" s="1" t="s">
        <v>174</v>
      </c>
    </row>
    <row r="24" spans="1:12" ht="15.75" thickBot="1" x14ac:dyDescent="0.25">
      <c r="A24" s="183">
        <v>11</v>
      </c>
      <c r="B24" s="153" t="s">
        <v>217</v>
      </c>
      <c r="C24" s="192">
        <v>137</v>
      </c>
      <c r="D24" s="192">
        <v>101</v>
      </c>
      <c r="E24" s="192">
        <v>143</v>
      </c>
      <c r="F24" s="192">
        <v>166</v>
      </c>
      <c r="G24" s="192">
        <v>100</v>
      </c>
      <c r="H24" s="192">
        <v>97</v>
      </c>
      <c r="I24" s="194">
        <v>744</v>
      </c>
      <c r="J24" s="146">
        <f t="shared" si="2"/>
        <v>6</v>
      </c>
      <c r="K24" s="149">
        <f t="shared" si="3"/>
        <v>124</v>
      </c>
      <c r="L24" s="1" t="s">
        <v>174</v>
      </c>
    </row>
    <row r="25" spans="1:12" ht="15.75" thickBot="1" x14ac:dyDescent="0.25">
      <c r="A25" s="184">
        <v>12</v>
      </c>
      <c r="B25" s="3" t="s">
        <v>206</v>
      </c>
      <c r="C25" s="195">
        <v>104</v>
      </c>
      <c r="D25" s="195">
        <v>92</v>
      </c>
      <c r="E25" s="195">
        <v>80</v>
      </c>
      <c r="F25" s="195">
        <v>123</v>
      </c>
      <c r="G25" s="195">
        <v>128</v>
      </c>
      <c r="H25" s="195">
        <v>99</v>
      </c>
      <c r="I25" s="196">
        <v>626</v>
      </c>
      <c r="J25" s="146">
        <f t="shared" si="2"/>
        <v>6</v>
      </c>
      <c r="K25" s="149">
        <f t="shared" si="3"/>
        <v>104.33333333333333</v>
      </c>
      <c r="L25" s="1" t="s">
        <v>174</v>
      </c>
    </row>
    <row r="26" spans="1:12" ht="15.75" thickBot="1" x14ac:dyDescent="0.25">
      <c r="A26" s="4">
        <v>16</v>
      </c>
      <c r="B26" s="140"/>
      <c r="C26" s="152">
        <f>SUM(C4:C25)</f>
        <v>3201</v>
      </c>
      <c r="D26" s="152">
        <f t="shared" ref="D26:H26" si="4">SUM(D4:D25)</f>
        <v>3023</v>
      </c>
      <c r="E26" s="152">
        <f t="shared" si="4"/>
        <v>3337</v>
      </c>
      <c r="F26" s="152">
        <f t="shared" si="4"/>
        <v>3200</v>
      </c>
      <c r="G26" s="152">
        <f t="shared" si="4"/>
        <v>3131</v>
      </c>
      <c r="H26" s="152">
        <f t="shared" si="4"/>
        <v>3010</v>
      </c>
      <c r="I26" s="152"/>
      <c r="J26" s="146"/>
      <c r="K26" s="149"/>
    </row>
    <row r="27" spans="1:12" ht="16.5" thickBot="1" x14ac:dyDescent="0.25">
      <c r="A27" s="4"/>
      <c r="B27" s="160" t="s">
        <v>95</v>
      </c>
      <c r="C27" s="96">
        <f>COUNTIF(C4:H25,"&gt;199")</f>
        <v>0</v>
      </c>
      <c r="D27" s="152"/>
      <c r="E27" s="152"/>
      <c r="F27" s="152"/>
      <c r="G27" s="152"/>
      <c r="H27" s="152"/>
      <c r="I27" s="163">
        <f>SUM(I4:I26)</f>
        <v>18902</v>
      </c>
      <c r="J27" s="163">
        <f>SUM(J4:J26)</f>
        <v>132</v>
      </c>
      <c r="K27" s="151">
        <f t="shared" ref="K27" si="5">SUM(I27/J27)</f>
        <v>143.19696969696969</v>
      </c>
    </row>
    <row r="28" spans="1:12" ht="15.75" thickBot="1" x14ac:dyDescent="0.25">
      <c r="A28" s="4"/>
      <c r="B28" s="140"/>
      <c r="C28" s="152"/>
      <c r="D28" s="152"/>
      <c r="E28" s="152"/>
      <c r="F28" s="152"/>
      <c r="G28" s="152"/>
      <c r="H28" s="152"/>
      <c r="I28" s="152"/>
      <c r="J28" s="146"/>
      <c r="K28" s="149"/>
    </row>
    <row r="29" spans="1:12" ht="15.75" thickBot="1" x14ac:dyDescent="0.25">
      <c r="A29" s="4"/>
      <c r="B29" s="140"/>
      <c r="C29" s="152"/>
      <c r="D29" s="152"/>
      <c r="E29" s="152"/>
      <c r="F29" s="152"/>
      <c r="G29" s="152"/>
      <c r="H29" s="152"/>
      <c r="I29" s="152"/>
      <c r="J29" s="146"/>
      <c r="K29" s="149"/>
    </row>
    <row r="30" spans="1:12" ht="15.75" thickBot="1" x14ac:dyDescent="0.25">
      <c r="A30" s="183">
        <v>1</v>
      </c>
      <c r="B30" s="153" t="s">
        <v>72</v>
      </c>
      <c r="C30" s="193">
        <v>233</v>
      </c>
      <c r="D30" s="192">
        <v>171</v>
      </c>
      <c r="E30" s="192">
        <v>168</v>
      </c>
      <c r="F30" s="192">
        <v>152</v>
      </c>
      <c r="G30" s="192">
        <v>179</v>
      </c>
      <c r="H30" s="192">
        <v>172</v>
      </c>
      <c r="I30" s="194">
        <v>1075</v>
      </c>
      <c r="J30" s="146">
        <f t="shared" ref="J30:J51" si="6">COUNT(C30:H30)</f>
        <v>6</v>
      </c>
      <c r="K30" s="149">
        <f t="shared" ref="K30:K51" si="7">SUM(I30/J30)</f>
        <v>179.16666666666666</v>
      </c>
      <c r="L30" s="1" t="s">
        <v>173</v>
      </c>
    </row>
    <row r="31" spans="1:12" ht="15.75" thickBot="1" x14ac:dyDescent="0.25">
      <c r="A31" s="184">
        <v>2</v>
      </c>
      <c r="B31" s="3" t="s">
        <v>32</v>
      </c>
      <c r="C31" s="195">
        <v>186</v>
      </c>
      <c r="D31" s="195">
        <v>174</v>
      </c>
      <c r="E31" s="195">
        <v>166</v>
      </c>
      <c r="F31" s="195">
        <v>151</v>
      </c>
      <c r="G31" s="195">
        <v>174</v>
      </c>
      <c r="H31" s="195">
        <v>177</v>
      </c>
      <c r="I31" s="196">
        <v>1028</v>
      </c>
      <c r="J31" s="146">
        <f t="shared" si="6"/>
        <v>6</v>
      </c>
      <c r="K31" s="149">
        <f t="shared" si="7"/>
        <v>171.33333333333334</v>
      </c>
      <c r="L31" s="1" t="s">
        <v>173</v>
      </c>
    </row>
    <row r="32" spans="1:12" ht="15.75" thickBot="1" x14ac:dyDescent="0.25">
      <c r="A32" s="183">
        <v>3</v>
      </c>
      <c r="B32" s="153" t="s">
        <v>65</v>
      </c>
      <c r="C32" s="192">
        <v>155</v>
      </c>
      <c r="D32" s="192">
        <v>150</v>
      </c>
      <c r="E32" s="192">
        <v>172</v>
      </c>
      <c r="F32" s="192">
        <v>198</v>
      </c>
      <c r="G32" s="192">
        <v>171</v>
      </c>
      <c r="H32" s="192">
        <v>181</v>
      </c>
      <c r="I32" s="194">
        <v>1027</v>
      </c>
      <c r="J32" s="146">
        <f t="shared" si="6"/>
        <v>6</v>
      </c>
      <c r="K32" s="149">
        <f t="shared" si="7"/>
        <v>171.16666666666666</v>
      </c>
      <c r="L32" s="1" t="s">
        <v>173</v>
      </c>
    </row>
    <row r="33" spans="1:12" ht="15.75" thickBot="1" x14ac:dyDescent="0.25">
      <c r="A33" s="184">
        <v>4</v>
      </c>
      <c r="B33" s="3" t="s">
        <v>19</v>
      </c>
      <c r="C33" s="195">
        <v>176</v>
      </c>
      <c r="D33" s="195">
        <v>181</v>
      </c>
      <c r="E33" s="195">
        <v>182</v>
      </c>
      <c r="F33" s="195">
        <v>166</v>
      </c>
      <c r="G33" s="195">
        <v>176</v>
      </c>
      <c r="H33" s="195">
        <v>142</v>
      </c>
      <c r="I33" s="196">
        <v>1023</v>
      </c>
      <c r="J33" s="146">
        <f t="shared" si="6"/>
        <v>6</v>
      </c>
      <c r="K33" s="149">
        <f t="shared" si="7"/>
        <v>170.5</v>
      </c>
      <c r="L33" s="1" t="s">
        <v>173</v>
      </c>
    </row>
    <row r="34" spans="1:12" ht="15.75" thickBot="1" x14ac:dyDescent="0.25">
      <c r="A34" s="183">
        <v>5</v>
      </c>
      <c r="B34" s="153" t="s">
        <v>207</v>
      </c>
      <c r="C34" s="192">
        <v>152</v>
      </c>
      <c r="D34" s="192">
        <v>150</v>
      </c>
      <c r="E34" s="192">
        <v>195</v>
      </c>
      <c r="F34" s="192">
        <v>165</v>
      </c>
      <c r="G34" s="192">
        <v>178</v>
      </c>
      <c r="H34" s="192">
        <v>177</v>
      </c>
      <c r="I34" s="194">
        <v>1017</v>
      </c>
      <c r="J34" s="146">
        <f t="shared" si="6"/>
        <v>6</v>
      </c>
      <c r="K34" s="149">
        <f t="shared" si="7"/>
        <v>169.5</v>
      </c>
      <c r="L34" s="1" t="s">
        <v>173</v>
      </c>
    </row>
    <row r="35" spans="1:12" ht="15.75" thickBot="1" x14ac:dyDescent="0.25">
      <c r="A35" s="184">
        <v>6</v>
      </c>
      <c r="B35" s="3" t="s">
        <v>82</v>
      </c>
      <c r="C35" s="195">
        <v>155</v>
      </c>
      <c r="D35" s="195">
        <v>142</v>
      </c>
      <c r="E35" s="195">
        <v>167</v>
      </c>
      <c r="F35" s="195">
        <v>186</v>
      </c>
      <c r="G35" s="195">
        <v>146</v>
      </c>
      <c r="H35" s="195">
        <v>159</v>
      </c>
      <c r="I35" s="196">
        <v>955</v>
      </c>
      <c r="J35" s="146">
        <f t="shared" si="6"/>
        <v>6</v>
      </c>
      <c r="K35" s="149">
        <f t="shared" si="7"/>
        <v>159.16666666666666</v>
      </c>
      <c r="L35" s="1" t="s">
        <v>173</v>
      </c>
    </row>
    <row r="36" spans="1:12" ht="15.75" thickBot="1" x14ac:dyDescent="0.25">
      <c r="A36" s="183">
        <v>7</v>
      </c>
      <c r="B36" s="153" t="s">
        <v>166</v>
      </c>
      <c r="C36" s="192">
        <v>155</v>
      </c>
      <c r="D36" s="192">
        <v>196</v>
      </c>
      <c r="E36" s="192">
        <v>157</v>
      </c>
      <c r="F36" s="192">
        <v>163</v>
      </c>
      <c r="G36" s="192">
        <v>153</v>
      </c>
      <c r="H36" s="192">
        <v>128</v>
      </c>
      <c r="I36" s="194">
        <v>952</v>
      </c>
      <c r="J36" s="146">
        <f t="shared" si="6"/>
        <v>6</v>
      </c>
      <c r="K36" s="149">
        <f t="shared" si="7"/>
        <v>158.66666666666666</v>
      </c>
      <c r="L36" s="1" t="s">
        <v>173</v>
      </c>
    </row>
    <row r="37" spans="1:12" ht="15.75" thickBot="1" x14ac:dyDescent="0.25">
      <c r="A37" s="184">
        <v>8</v>
      </c>
      <c r="B37" s="3" t="s">
        <v>42</v>
      </c>
      <c r="C37" s="195">
        <v>148</v>
      </c>
      <c r="D37" s="195">
        <v>157</v>
      </c>
      <c r="E37" s="195">
        <v>163</v>
      </c>
      <c r="F37" s="195">
        <v>164</v>
      </c>
      <c r="G37" s="195">
        <v>133</v>
      </c>
      <c r="H37" s="195">
        <v>134</v>
      </c>
      <c r="I37" s="196">
        <v>899</v>
      </c>
      <c r="J37" s="146">
        <f t="shared" si="6"/>
        <v>6</v>
      </c>
      <c r="K37" s="149">
        <f t="shared" si="7"/>
        <v>149.83333333333334</v>
      </c>
      <c r="L37" s="1" t="s">
        <v>173</v>
      </c>
    </row>
    <row r="38" spans="1:12" ht="15.75" thickBot="1" x14ac:dyDescent="0.25">
      <c r="A38" s="183">
        <v>9</v>
      </c>
      <c r="B38" s="153" t="s">
        <v>156</v>
      </c>
      <c r="C38" s="192">
        <v>147</v>
      </c>
      <c r="D38" s="192">
        <v>151</v>
      </c>
      <c r="E38" s="192">
        <v>113</v>
      </c>
      <c r="F38" s="192">
        <v>134</v>
      </c>
      <c r="G38" s="192">
        <v>128</v>
      </c>
      <c r="H38" s="192">
        <v>178</v>
      </c>
      <c r="I38" s="194">
        <v>851</v>
      </c>
      <c r="J38" s="146">
        <f t="shared" si="6"/>
        <v>6</v>
      </c>
      <c r="K38" s="149">
        <f t="shared" si="7"/>
        <v>141.83333333333334</v>
      </c>
      <c r="L38" s="1" t="s">
        <v>173</v>
      </c>
    </row>
    <row r="39" spans="1:12" ht="15.75" thickBot="1" x14ac:dyDescent="0.25">
      <c r="A39" s="184">
        <v>10</v>
      </c>
      <c r="B39" s="3" t="s">
        <v>144</v>
      </c>
      <c r="C39" s="195">
        <v>130</v>
      </c>
      <c r="D39" s="195">
        <v>107</v>
      </c>
      <c r="E39" s="195">
        <v>107</v>
      </c>
      <c r="F39" s="195">
        <v>92</v>
      </c>
      <c r="G39" s="195">
        <v>116</v>
      </c>
      <c r="H39" s="195">
        <v>146</v>
      </c>
      <c r="I39" s="196">
        <v>698</v>
      </c>
      <c r="J39" s="146">
        <f t="shared" si="6"/>
        <v>6</v>
      </c>
      <c r="K39" s="149">
        <f t="shared" si="7"/>
        <v>116.33333333333333</v>
      </c>
      <c r="L39" s="1" t="s">
        <v>173</v>
      </c>
    </row>
    <row r="40" spans="1:12" ht="15.75" thickBot="1" x14ac:dyDescent="0.25">
      <c r="A40" s="183">
        <v>1</v>
      </c>
      <c r="B40" s="153" t="s">
        <v>38</v>
      </c>
      <c r="C40" s="192">
        <v>195</v>
      </c>
      <c r="D40" s="192">
        <v>152</v>
      </c>
      <c r="E40" s="192">
        <v>153</v>
      </c>
      <c r="F40" s="193">
        <v>209</v>
      </c>
      <c r="G40" s="192">
        <v>179</v>
      </c>
      <c r="H40" s="192">
        <v>185</v>
      </c>
      <c r="I40" s="194">
        <v>1073</v>
      </c>
      <c r="J40" s="146">
        <f t="shared" si="6"/>
        <v>6</v>
      </c>
      <c r="K40" s="149">
        <f t="shared" si="7"/>
        <v>178.83333333333334</v>
      </c>
      <c r="L40" s="1" t="s">
        <v>173</v>
      </c>
    </row>
    <row r="41" spans="1:12" ht="15.75" thickBot="1" x14ac:dyDescent="0.25">
      <c r="A41" s="184">
        <v>2</v>
      </c>
      <c r="B41" s="3" t="s">
        <v>153</v>
      </c>
      <c r="C41" s="195">
        <v>154</v>
      </c>
      <c r="D41" s="197">
        <v>219</v>
      </c>
      <c r="E41" s="195">
        <v>153</v>
      </c>
      <c r="F41" s="195">
        <v>184</v>
      </c>
      <c r="G41" s="195">
        <v>163</v>
      </c>
      <c r="H41" s="195">
        <v>168</v>
      </c>
      <c r="I41" s="196">
        <v>1041</v>
      </c>
      <c r="J41" s="146">
        <f t="shared" si="6"/>
        <v>6</v>
      </c>
      <c r="K41" s="149">
        <f t="shared" si="7"/>
        <v>173.5</v>
      </c>
      <c r="L41" s="1" t="s">
        <v>173</v>
      </c>
    </row>
    <row r="42" spans="1:12" ht="15.75" thickBot="1" x14ac:dyDescent="0.25">
      <c r="A42" s="183">
        <v>3</v>
      </c>
      <c r="B42" s="153" t="s">
        <v>39</v>
      </c>
      <c r="C42" s="192">
        <v>183</v>
      </c>
      <c r="D42" s="192">
        <v>171</v>
      </c>
      <c r="E42" s="192">
        <v>152</v>
      </c>
      <c r="F42" s="192">
        <v>176</v>
      </c>
      <c r="G42" s="192">
        <v>182</v>
      </c>
      <c r="H42" s="192">
        <v>158</v>
      </c>
      <c r="I42" s="194">
        <v>1022</v>
      </c>
      <c r="J42" s="146">
        <f t="shared" si="6"/>
        <v>6</v>
      </c>
      <c r="K42" s="149">
        <f t="shared" si="7"/>
        <v>170.33333333333334</v>
      </c>
      <c r="L42" s="1" t="s">
        <v>173</v>
      </c>
    </row>
    <row r="43" spans="1:12" ht="15.75" thickBot="1" x14ac:dyDescent="0.25">
      <c r="A43" s="184">
        <v>4</v>
      </c>
      <c r="B43" s="3" t="s">
        <v>20</v>
      </c>
      <c r="C43" s="195">
        <v>140</v>
      </c>
      <c r="D43" s="195">
        <v>152</v>
      </c>
      <c r="E43" s="195">
        <v>181</v>
      </c>
      <c r="F43" s="195">
        <v>152</v>
      </c>
      <c r="G43" s="197">
        <v>222</v>
      </c>
      <c r="H43" s="195">
        <v>170</v>
      </c>
      <c r="I43" s="196">
        <v>1017</v>
      </c>
      <c r="J43" s="146">
        <f t="shared" si="6"/>
        <v>6</v>
      </c>
      <c r="K43" s="149">
        <f t="shared" si="7"/>
        <v>169.5</v>
      </c>
      <c r="L43" s="1" t="s">
        <v>173</v>
      </c>
    </row>
    <row r="44" spans="1:12" ht="15.75" thickBot="1" x14ac:dyDescent="0.25">
      <c r="A44" s="183">
        <v>5</v>
      </c>
      <c r="B44" s="153" t="s">
        <v>154</v>
      </c>
      <c r="C44" s="192">
        <v>183</v>
      </c>
      <c r="D44" s="192">
        <v>174</v>
      </c>
      <c r="E44" s="192">
        <v>167</v>
      </c>
      <c r="F44" s="192">
        <v>161</v>
      </c>
      <c r="G44" s="192">
        <v>155</v>
      </c>
      <c r="H44" s="192">
        <v>162</v>
      </c>
      <c r="I44" s="194">
        <v>1002</v>
      </c>
      <c r="J44" s="146">
        <f t="shared" si="6"/>
        <v>6</v>
      </c>
      <c r="K44" s="149">
        <f t="shared" si="7"/>
        <v>167</v>
      </c>
      <c r="L44" s="1" t="s">
        <v>173</v>
      </c>
    </row>
    <row r="45" spans="1:12" ht="15.75" thickBot="1" x14ac:dyDescent="0.25">
      <c r="A45" s="184">
        <v>6</v>
      </c>
      <c r="B45" s="3" t="s">
        <v>73</v>
      </c>
      <c r="C45" s="195">
        <v>140</v>
      </c>
      <c r="D45" s="195">
        <v>185</v>
      </c>
      <c r="E45" s="195">
        <v>199</v>
      </c>
      <c r="F45" s="195">
        <v>178</v>
      </c>
      <c r="G45" s="195">
        <v>148</v>
      </c>
      <c r="H45" s="195">
        <v>138</v>
      </c>
      <c r="I45" s="196">
        <v>988</v>
      </c>
      <c r="J45" s="146">
        <f t="shared" si="6"/>
        <v>6</v>
      </c>
      <c r="K45" s="149">
        <f t="shared" si="7"/>
        <v>164.66666666666666</v>
      </c>
      <c r="L45" s="1" t="s">
        <v>173</v>
      </c>
    </row>
    <row r="46" spans="1:12" ht="15.75" thickBot="1" x14ac:dyDescent="0.25">
      <c r="A46" s="183">
        <v>7</v>
      </c>
      <c r="B46" s="153" t="s">
        <v>67</v>
      </c>
      <c r="C46" s="192">
        <v>156</v>
      </c>
      <c r="D46" s="192">
        <v>158</v>
      </c>
      <c r="E46" s="192">
        <v>153</v>
      </c>
      <c r="F46" s="192">
        <v>177</v>
      </c>
      <c r="G46" s="192">
        <v>141</v>
      </c>
      <c r="H46" s="192">
        <v>162</v>
      </c>
      <c r="I46" s="194">
        <v>947</v>
      </c>
      <c r="J46" s="146">
        <f t="shared" si="6"/>
        <v>6</v>
      </c>
      <c r="K46" s="149">
        <f t="shared" si="7"/>
        <v>157.83333333333334</v>
      </c>
      <c r="L46" s="1" t="s">
        <v>173</v>
      </c>
    </row>
    <row r="47" spans="1:12" ht="15.75" thickBot="1" x14ac:dyDescent="0.25">
      <c r="A47" s="184">
        <v>8</v>
      </c>
      <c r="B47" s="3" t="s">
        <v>25</v>
      </c>
      <c r="C47" s="195">
        <v>162</v>
      </c>
      <c r="D47" s="195">
        <v>161</v>
      </c>
      <c r="E47" s="195">
        <v>188</v>
      </c>
      <c r="F47" s="195">
        <v>153</v>
      </c>
      <c r="G47" s="195">
        <v>164</v>
      </c>
      <c r="H47" s="195">
        <v>107</v>
      </c>
      <c r="I47" s="196">
        <v>935</v>
      </c>
      <c r="J47" s="146">
        <f t="shared" si="6"/>
        <v>6</v>
      </c>
      <c r="K47" s="149">
        <f t="shared" si="7"/>
        <v>155.83333333333334</v>
      </c>
      <c r="L47" s="1" t="s">
        <v>173</v>
      </c>
    </row>
    <row r="48" spans="1:12" ht="15.75" thickBot="1" x14ac:dyDescent="0.25">
      <c r="A48" s="183">
        <v>9</v>
      </c>
      <c r="B48" s="153" t="s">
        <v>211</v>
      </c>
      <c r="C48" s="192">
        <v>114</v>
      </c>
      <c r="D48" s="192">
        <v>159</v>
      </c>
      <c r="E48" s="192">
        <v>154</v>
      </c>
      <c r="F48" s="192">
        <v>114</v>
      </c>
      <c r="G48" s="192">
        <v>147</v>
      </c>
      <c r="H48" s="192">
        <v>146</v>
      </c>
      <c r="I48" s="194">
        <v>834</v>
      </c>
      <c r="J48" s="146">
        <f t="shared" si="6"/>
        <v>6</v>
      </c>
      <c r="K48" s="149">
        <f t="shared" si="7"/>
        <v>139</v>
      </c>
      <c r="L48" s="1" t="s">
        <v>173</v>
      </c>
    </row>
    <row r="49" spans="1:12" ht="15.75" thickBot="1" x14ac:dyDescent="0.25">
      <c r="A49" s="184">
        <v>10</v>
      </c>
      <c r="B49" s="3" t="s">
        <v>69</v>
      </c>
      <c r="C49" s="195">
        <v>136</v>
      </c>
      <c r="D49" s="195">
        <v>122</v>
      </c>
      <c r="E49" s="195">
        <v>137</v>
      </c>
      <c r="F49" s="195">
        <v>116</v>
      </c>
      <c r="G49" s="195">
        <v>135</v>
      </c>
      <c r="H49" s="195">
        <v>180</v>
      </c>
      <c r="I49" s="196">
        <v>826</v>
      </c>
      <c r="J49" s="146">
        <f t="shared" si="6"/>
        <v>6</v>
      </c>
      <c r="K49" s="149">
        <f t="shared" si="7"/>
        <v>137.66666666666666</v>
      </c>
      <c r="L49" s="1" t="s">
        <v>173</v>
      </c>
    </row>
    <row r="50" spans="1:12" ht="15.75" thickBot="1" x14ac:dyDescent="0.25">
      <c r="A50" s="183">
        <v>11</v>
      </c>
      <c r="B50" s="153" t="s">
        <v>93</v>
      </c>
      <c r="C50" s="192">
        <v>105</v>
      </c>
      <c r="D50" s="192">
        <v>134</v>
      </c>
      <c r="E50" s="192">
        <v>135</v>
      </c>
      <c r="F50" s="192">
        <v>148</v>
      </c>
      <c r="G50" s="192">
        <v>129</v>
      </c>
      <c r="H50" s="192">
        <v>173</v>
      </c>
      <c r="I50" s="194">
        <v>824</v>
      </c>
      <c r="J50" s="146">
        <f t="shared" si="6"/>
        <v>6</v>
      </c>
      <c r="K50" s="149">
        <f t="shared" si="7"/>
        <v>137.33333333333334</v>
      </c>
      <c r="L50" s="1" t="s">
        <v>173</v>
      </c>
    </row>
    <row r="51" spans="1:12" ht="15.75" thickBot="1" x14ac:dyDescent="0.25">
      <c r="A51" s="184">
        <v>12</v>
      </c>
      <c r="B51" s="3" t="s">
        <v>66</v>
      </c>
      <c r="C51" s="195">
        <v>170</v>
      </c>
      <c r="D51" s="195">
        <v>144</v>
      </c>
      <c r="E51" s="195">
        <v>109</v>
      </c>
      <c r="F51" s="195">
        <v>107</v>
      </c>
      <c r="G51" s="195">
        <v>131</v>
      </c>
      <c r="H51" s="195">
        <v>160</v>
      </c>
      <c r="I51" s="196">
        <v>821</v>
      </c>
      <c r="J51" s="146">
        <f t="shared" si="6"/>
        <v>6</v>
      </c>
      <c r="K51" s="149">
        <f t="shared" si="7"/>
        <v>136.83333333333334</v>
      </c>
      <c r="L51" s="1" t="s">
        <v>173</v>
      </c>
    </row>
    <row r="52" spans="1:12" ht="15.75" thickBot="1" x14ac:dyDescent="0.25">
      <c r="A52" s="184"/>
      <c r="B52" s="277"/>
      <c r="C52" s="278">
        <f>SUM(C30:C51)</f>
        <v>3475</v>
      </c>
      <c r="D52" s="278">
        <f t="shared" ref="D52:H52" si="8">SUM(D30:D51)</f>
        <v>3510</v>
      </c>
      <c r="E52" s="278">
        <f t="shared" si="8"/>
        <v>3471</v>
      </c>
      <c r="F52" s="278">
        <f t="shared" si="8"/>
        <v>3446</v>
      </c>
      <c r="G52" s="278">
        <f t="shared" si="8"/>
        <v>3450</v>
      </c>
      <c r="H52" s="278">
        <f t="shared" si="8"/>
        <v>3503</v>
      </c>
      <c r="I52" s="279"/>
      <c r="J52" s="280"/>
      <c r="K52" s="281"/>
    </row>
    <row r="53" spans="1:12" ht="16.5" thickBot="1" x14ac:dyDescent="0.25">
      <c r="A53" s="4"/>
      <c r="B53" s="160" t="s">
        <v>95</v>
      </c>
      <c r="C53" s="96">
        <f>COUNTIF(C30:G51,"&gt;199")</f>
        <v>4</v>
      </c>
      <c r="D53" s="146"/>
      <c r="E53" s="146"/>
      <c r="F53" s="146"/>
      <c r="G53" s="146"/>
      <c r="H53" s="1" t="s">
        <v>0</v>
      </c>
      <c r="I53" s="2">
        <f>SUM(I30:I51)</f>
        <v>20855</v>
      </c>
      <c r="J53" s="2">
        <f>SUM(J30:J51)</f>
        <v>132</v>
      </c>
      <c r="K53" s="161">
        <f t="shared" ref="K53" si="9">SUM(I53/J53)</f>
        <v>157.99242424242425</v>
      </c>
    </row>
    <row r="55" spans="1:12" ht="15.75" x14ac:dyDescent="0.25">
      <c r="B55" s="160" t="s">
        <v>95</v>
      </c>
      <c r="C55" s="96">
        <f>SUM(C27+C53)</f>
        <v>4</v>
      </c>
      <c r="H55" s="148" t="s">
        <v>0</v>
      </c>
      <c r="I55" s="164">
        <f>SUM(I27+I53)</f>
        <v>39757</v>
      </c>
      <c r="J55" s="11">
        <f>SUM(J27+J53)</f>
        <v>264</v>
      </c>
      <c r="K55" s="161">
        <f>SUM(I55/J55)</f>
        <v>150.59469696969697</v>
      </c>
    </row>
    <row r="57" spans="1:12" ht="15.75" x14ac:dyDescent="0.2">
      <c r="B57" s="160"/>
      <c r="C57" s="96"/>
      <c r="H57" s="2"/>
      <c r="I57" s="2"/>
      <c r="J57" s="2"/>
      <c r="K57" s="161"/>
    </row>
  </sheetData>
  <sortState xmlns:xlrd2="http://schemas.microsoft.com/office/spreadsheetml/2017/richdata2" ref="B4:M51">
    <sortCondition ref="M4:M51"/>
    <sortCondition ref="B4:B51"/>
  </sortState>
  <mergeCells count="1">
    <mergeCell ref="A1:J1"/>
  </mergeCells>
  <hyperlinks>
    <hyperlink ref="B30" r:id="rId1" display="https://bowling.lexerbowling.com/bowlingdelapraille/championnatgenevois2026doublemixte/pl02C.htm" xr:uid="{BFA06253-9921-456C-80D6-B11F7F501F1E}"/>
    <hyperlink ref="B31" r:id="rId2" display="https://bowling.lexerbowling.com/bowlingdelapraille/championnatgenevois2026doublemixte/pl002.htm" xr:uid="{CCC94202-D1F5-4E7F-B0B2-E2BD188B3BD8}"/>
    <hyperlink ref="B32" r:id="rId3" display="https://bowling.lexerbowling.com/bowlingdelapraille/championnatgenevois2026doublemixte/pl006.htm" xr:uid="{1A5E71CD-EF1B-4620-BC4C-E52DC1E6CE7C}"/>
    <hyperlink ref="B33" r:id="rId4" display="https://bowling.lexerbowling.com/bowlingdelapraille/championnatgenevois2026doublemixte/pl012.htm" xr:uid="{DEEAEC93-0F0D-4686-8F1E-E29F98B494A8}"/>
    <hyperlink ref="B34" r:id="rId5" display="https://bowling.lexerbowling.com/bowlingdelapraille/championnatgenevois2026doublemixte/pl008.htm" xr:uid="{9B9C598A-61F2-484A-90C2-54261B274B69}"/>
    <hyperlink ref="B35" r:id="rId6" display="https://bowling.lexerbowling.com/bowlingdelapraille/championnatgenevois2026doublemixte/pl02A.htm" xr:uid="{CE099518-AE25-4349-80E6-523CB4F76E7E}"/>
    <hyperlink ref="B36" r:id="rId7" display="https://bowling.lexerbowling.com/bowlingdelapraille/championnatgenevois2026doublemixte/pl00C.htm" xr:uid="{2B43680E-68C3-4910-88C4-5264085630AC}"/>
    <hyperlink ref="B37" r:id="rId8" display="https://bowling.lexerbowling.com/bowlingdelapraille/championnatgenevois2026doublemixte/pl00A.htm" xr:uid="{5A6DA6DF-5A2E-452E-9673-A5B8B6DE9FE8}"/>
    <hyperlink ref="B38" r:id="rId9" display="https://bowling.lexerbowling.com/bowlingdelapraille/championnatgenevois2026doublemixte/pl014.htm" xr:uid="{7DF4526E-6965-4630-9CE3-30E2BEA50CA6}"/>
    <hyperlink ref="B39" r:id="rId10" display="https://bowling.lexerbowling.com/bowlingdelapraille/championnatgenevois2026doublemixte/pl027.htm" xr:uid="{E8B14961-CF91-468D-9E4D-64D5D698EC35}"/>
    <hyperlink ref="B4" r:id="rId11" display="https://bowling.lexerbowling.com/bowlingdelapraille/championnatgenevois2026doublemixte/pl009.htm" xr:uid="{B251A073-7658-47A5-8A9A-6F3BD0B01228}"/>
    <hyperlink ref="B5" r:id="rId12" display="https://bowling.lexerbowling.com/bowlingdelapraille/championnatgenevois2026doublemixte/pl026.htm" xr:uid="{4F118E22-8872-4A1F-A13E-508290138272}"/>
    <hyperlink ref="B6" r:id="rId13" display="https://bowling.lexerbowling.com/bowlingdelapraille/championnatgenevois2026doublemixte/pl001.htm" xr:uid="{588DC1AA-3141-4548-AE30-06B7172223AB}"/>
    <hyperlink ref="B7" r:id="rId14" display="https://bowling.lexerbowling.com/bowlingdelapraille/championnatgenevois2026doublemixte/pl007.htm" xr:uid="{BFF18733-2291-4756-9467-C1DA45420E72}"/>
    <hyperlink ref="B8" r:id="rId15" display="https://bowling.lexerbowling.com/bowlingdelapraille/championnatgenevois2026doublemixte/pl011.htm" xr:uid="{6847E51F-873A-42FF-9B82-E637D2FEB5E7}"/>
    <hyperlink ref="B9" r:id="rId16" display="https://bowling.lexerbowling.com/bowlingdelapraille/championnatgenevois2026doublemixte/pl013.htm" xr:uid="{DF39AB80-57E9-4A30-B59F-5B4B33ADB2B2}"/>
    <hyperlink ref="B10" r:id="rId17" display="https://bowling.lexerbowling.com/bowlingdelapraille/championnatgenevois2026doublemixte/pl02E.htm" xr:uid="{8B666CA9-9358-4789-B6B2-56AE6CAB5034}"/>
    <hyperlink ref="B11" r:id="rId18" display="https://bowling.lexerbowling.com/bowlingdelapraille/championnatgenevois2026doublemixte/pl00B.htm" xr:uid="{5D259214-D3E6-48FB-B1AA-7C6DA46FCB89}"/>
    <hyperlink ref="B12" r:id="rId19" display="https://bowling.lexerbowling.com/bowlingdelapraille/championnatgenevois2026doublemixte/pl005.htm" xr:uid="{CA7E6C20-AA6A-41AE-99FB-0CD3FE76AFD8}"/>
    <hyperlink ref="B13" r:id="rId20" display="https://bowling.lexerbowling.com/bowlingdelapraille/championnatgenevois2026doublemixte/pl02D.htm" xr:uid="{01AFB0F1-AA6E-4071-A3D7-B3236920FDB8}"/>
    <hyperlink ref="B14" r:id="rId21" display="https://bowling.lexerbowling.com/bowlingdelapraille/championnatgenevois2026doublemixte/pl00D.htm" xr:uid="{653F6270-E613-454F-AB46-5BD522717D46}"/>
    <hyperlink ref="B15" r:id="rId22" display="https://bowling.lexerbowling.com/bowlingdelapraille/championnatgenevois2026doublemixte/pl003.htm" xr:uid="{97BBEFC4-B3DE-4E5E-A6F3-A98479068353}"/>
    <hyperlink ref="B16" r:id="rId23" display="https://bowling.lexerbowling.com/bowlingdelapraille/championnatgenevois2026doublemixte/pl025.htm" xr:uid="{6F21ADC4-D6C1-42CE-9B69-343A988833E0}"/>
    <hyperlink ref="B17" r:id="rId24" display="https://bowling.lexerbowling.com/bowlingdelapraille/championnatgenevois2026doublemixte/pl020.htm" xr:uid="{DE1184FA-E369-4673-963D-D604EC08AF51}"/>
    <hyperlink ref="B18" r:id="rId25" display="https://bowling.lexerbowling.com/bowlingdelapraille/championnatgenevois2026doublemixte/pl022.htm" xr:uid="{8A7F8AEA-8A4A-462A-9319-F3982B3AB69E}"/>
    <hyperlink ref="B19" r:id="rId26" display="https://bowling.lexerbowling.com/bowlingdelapraille/championnatgenevois2026doublemixte/pl00F.htm" xr:uid="{8D21BE96-1191-4CB2-8416-ED6D4ABA2C36}"/>
    <hyperlink ref="B20" r:id="rId27" display="https://bowling.lexerbowling.com/bowlingdelapraille/championnatgenevois2026doublemixte/pl01E.htm" xr:uid="{9106EE2A-DACC-4D4A-BB70-39C0BF4E653C}"/>
    <hyperlink ref="B21" r:id="rId28" display="https://bowling.lexerbowling.com/bowlingdelapraille/championnatgenevois2026doublemixte/pl01C.htm" xr:uid="{BD8ED884-C67B-474E-A76B-42B7EC721998}"/>
    <hyperlink ref="B22" r:id="rId29" display="https://bowling.lexerbowling.com/bowlingdelapraille/championnatgenevois2026doublemixte/pl015.htm" xr:uid="{79CC53BE-7FFF-4ED7-8BA1-97B8EF9F1133}"/>
    <hyperlink ref="B23" r:id="rId30" display="https://bowling.lexerbowling.com/bowlingdelapraille/championnatgenevois2026doublemixte/pl023.htm" xr:uid="{A2CE35A7-3B69-4E97-A530-6EDAD0F58F2C}"/>
    <hyperlink ref="B24" r:id="rId31" display="https://bowling.lexerbowling.com/bowlingdelapraille/championnatgenevois2026doublemixte/pl01B.htm" xr:uid="{38E8D389-0D0E-480A-8E0A-3D872D17287E}"/>
    <hyperlink ref="B25" r:id="rId32" display="https://bowling.lexerbowling.com/bowlingdelapraille/championnatgenevois2026doublemixte/pl017.htm" xr:uid="{3510E057-BA65-4EB1-9681-0B84F5014E36}"/>
    <hyperlink ref="B40" r:id="rId33" display="https://bowling.lexerbowling.com/bowlingdelapraille/championnatgenevois2026doublemixte/pl004.htm" xr:uid="{EBE0C48A-9D34-4445-9CD2-8829B0A89F02}"/>
    <hyperlink ref="B41" r:id="rId34" display="https://bowling.lexerbowling.com/bowlingdelapraille/championnatgenevois2026doublemixte/pl028.htm" xr:uid="{F0357796-4147-4B9B-B1E7-70AA93147517}"/>
    <hyperlink ref="B42" r:id="rId35" display="https://bowling.lexerbowling.com/bowlingdelapraille/championnatgenevois2026doublemixte/pl021.htm" xr:uid="{47026DBE-9C51-4BCB-8C7E-650EAE364912}"/>
    <hyperlink ref="B43" r:id="rId36" display="https://bowling.lexerbowling.com/bowlingdelapraille/championnatgenevois2026doublemixte/pl00E.htm" xr:uid="{228098FE-9DAE-40E6-968A-DE9A2768141B}"/>
    <hyperlink ref="B44" r:id="rId37" display="https://bowling.lexerbowling.com/bowlingdelapraille/championnatgenevois2026doublemixte/pl010.htm" xr:uid="{E9D095A7-52BC-4F94-A8D3-F8C9E1BE0904}"/>
    <hyperlink ref="B45" r:id="rId38" display="https://bowling.lexerbowling.com/bowlingdelapraille/championnatgenevois2026doublemixte/pl02B.htm" xr:uid="{1C96D153-A95C-43BE-B112-2057327928FA}"/>
    <hyperlink ref="B46" r:id="rId39" display="https://bowling.lexerbowling.com/bowlingdelapraille/championnatgenevois2026doublemixte/pl029.htm" xr:uid="{F5775908-0C07-49D4-AAAB-1E33D7BE6655}"/>
    <hyperlink ref="B47" r:id="rId40" display="https://bowling.lexerbowling.com/bowlingdelapraille/championnatgenevois2026doublemixte/pl01A.htm" xr:uid="{DC14DC8D-6C6B-4D6D-B845-813BC1F9D328}"/>
    <hyperlink ref="B48" r:id="rId41" display="https://bowling.lexerbowling.com/bowlingdelapraille/championnatgenevois2026doublemixte/pl02F.htm" xr:uid="{31EF2B3B-F17C-4931-9458-A73778CB9C78}"/>
    <hyperlink ref="B49" r:id="rId42" display="https://bowling.lexerbowling.com/bowlingdelapraille/championnatgenevois2026doublemixte/pl024.htm" xr:uid="{CFCFE574-D5DF-4CE8-87C7-5889775D9B3A}"/>
    <hyperlink ref="B50" r:id="rId43" display="https://bowling.lexerbowling.com/bowlingdelapraille/championnatgenevois2026doublemixte/pl01D.htm" xr:uid="{C7E83A22-1423-4A17-9475-2C37193D49A7}"/>
    <hyperlink ref="B51" r:id="rId44" display="https://bowling.lexerbowling.com/bowlingdelapraille/championnatgenevois2026doublemixte/pl016.htm" xr:uid="{FAB213D9-879A-4CA0-9AFC-291DA27BCEB2}"/>
  </hyperlinks>
  <pageMargins left="0.7" right="0.7" top="0.75" bottom="0.75" header="0.3" footer="0.3"/>
  <pageSetup paperSize="9" orientation="portrait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2026-2018</vt:lpstr>
      <vt:lpstr>Recapitulatif</vt:lpstr>
      <vt:lpstr>Total</vt:lpstr>
      <vt:lpstr>Individuels</vt:lpstr>
      <vt:lpstr>Doublettes</vt:lpstr>
      <vt:lpstr>Trio</vt:lpstr>
      <vt:lpstr>All Events</vt:lpstr>
      <vt:lpstr>Mixte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New-Pc</dc:creator>
  <cp:lastModifiedBy>Daniel Golay</cp:lastModifiedBy>
  <dcterms:created xsi:type="dcterms:W3CDTF">2023-01-11T09:31:13Z</dcterms:created>
  <dcterms:modified xsi:type="dcterms:W3CDTF">2026-01-24T18:27:29Z</dcterms:modified>
</cp:coreProperties>
</file>